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'CBS'!$A$1:$H$64</definedName>
    <definedName name="_xlnm.Print_Area" localSheetId="0">'CIS'!$A$1:$E$55</definedName>
    <definedName name="_xlnm.Print_Area" localSheetId="4">'NTIFR'!$A$1:$I$273</definedName>
    <definedName name="_xlnm.Print_Area" localSheetId="3">'SUM CCF'!$A$1:$D$67</definedName>
    <definedName name="Print_Area_MI" localSheetId="1">'CBS'!$A$3:$I$62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<sst xmlns="http://schemas.openxmlformats.org/spreadsheetml/2006/main" count="428" uniqueCount="350">
  <si>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</si>
  <si>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</si>
  <si>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</si>
  <si>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</si>
  <si>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</si>
  <si>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</si>
  <si>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</si>
  <si>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</si>
  <si>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</si>
  <si>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</si>
  <si>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</si>
  <si>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</si>
  <si>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</si>
  <si>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</si>
  <si>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</si>
  <si>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</si>
  <si>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</si>
  <si>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</si>
  <si>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</si>
  <si>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</si>
  <si>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</si>
  <si>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</si>
  <si>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</si>
  <si>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</si>
  <si>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</si>
  <si>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</si>
  <si>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</si>
  <si>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</si>
  <si>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</si>
  <si>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</si>
  <si>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</si>
  <si>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</si>
  <si>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</si>
  <si>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</si>
  <si>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</si>
  <si>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</si>
  <si>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</si>
  <si>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</si>
  <si>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</si>
  <si>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</si>
  <si>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</si>
  <si>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</si>
  <si>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</si>
  <si>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</si>
  <si>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</si>
  <si>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</si>
  <si>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</si>
  <si>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</si>
  <si>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</si>
  <si>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</si>
  <si>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</si>
  <si>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</si>
  <si>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</si>
  <si>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</si>
  <si>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#  Inclusive of commission, stamp duty and other charges</t>
  </si>
  <si>
    <t>Long Term Payables</t>
  </si>
  <si>
    <t>Other investment</t>
  </si>
  <si>
    <t>CONDENSED CONSOLIDATED BALANCE SHEET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</si>
  <si>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</si>
  <si>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</si>
  <si>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</si>
  <si>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</si>
  <si>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</si>
  <si>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</si>
  <si>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</si>
  <si>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2002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</si>
  <si>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</si>
  <si>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</si>
  <si>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</si>
  <si>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</si>
  <si>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</si>
  <si>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</si>
  <si>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</si>
  <si>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</si>
  <si>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</si>
  <si>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</si>
  <si>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</si>
  <si>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</si>
  <si>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</si>
  <si>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</si>
  <si>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</si>
  <si>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</si>
  <si>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</si>
  <si>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</si>
  <si>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</si>
  <si>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Dividends paid</t>
  </si>
  <si>
    <t>financial statements.</t>
  </si>
  <si>
    <t>the interim financial report.</t>
  </si>
  <si>
    <t>There were no material events subsequent to the end of the interim period that have not been reflected in</t>
  </si>
  <si>
    <t>Guarantees extended in support of credit facilities</t>
  </si>
  <si>
    <t>RM'million</t>
  </si>
  <si>
    <t>ADDITIONAL INFORMATION REQUIRED BY THE KLSE LISTING REQUIREMENTS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</si>
  <si>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</si>
  <si>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</si>
  <si>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</si>
  <si>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</si>
  <si>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</si>
  <si>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</si>
  <si>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</si>
  <si>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</si>
  <si>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</si>
  <si>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</si>
  <si>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</si>
  <si>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</si>
  <si>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</si>
  <si>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</si>
  <si>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</si>
  <si>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</si>
  <si>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</si>
  <si>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</si>
  <si>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</si>
  <si>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</si>
  <si>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</si>
  <si>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</si>
  <si>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</si>
  <si>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</si>
  <si>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</si>
  <si>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</si>
  <si>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</si>
  <si>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</si>
  <si>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</si>
  <si>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</si>
  <si>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</si>
  <si>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</si>
  <si>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</si>
  <si>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</si>
  <si>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</si>
  <si>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</si>
  <si>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</si>
  <si>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</si>
  <si>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</si>
  <si>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</si>
  <si>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</si>
  <si>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</si>
  <si>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</si>
  <si>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</si>
  <si>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</si>
  <si>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</si>
  <si>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</si>
  <si>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</si>
  <si>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</si>
  <si>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</si>
  <si>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</si>
  <si>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</si>
  <si>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</si>
  <si>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</si>
  <si>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NOTES TO THE INTERIM FINANCIAL REPORT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</si>
  <si>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</si>
  <si>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</si>
  <si>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</si>
  <si>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</si>
  <si>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</si>
  <si>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</si>
  <si>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</si>
  <si>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</si>
  <si>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</si>
  <si>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</si>
  <si>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</si>
  <si>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</si>
  <si>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</si>
  <si>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</si>
  <si>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The Board of Directors of DNP Holdings Berhad ("Group") is pleased to annouce the unaudited 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</si>
  <si>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</si>
  <si>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</si>
  <si>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</si>
  <si>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</si>
  <si>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</si>
  <si>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</si>
  <si>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</si>
  <si>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</si>
  <si>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</si>
  <si>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</si>
  <si>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</si>
  <si>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</si>
  <si>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</si>
  <si>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</si>
  <si>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</si>
  <si>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</si>
  <si>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</si>
  <si>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</si>
  <si>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 xml:space="preserve">           sen</t>
  </si>
  <si>
    <t>Basic earnings per share (sen)</t>
  </si>
  <si>
    <t>Treasury shares</t>
  </si>
  <si>
    <t>Realised foreign exchange difference</t>
  </si>
  <si>
    <t xml:space="preserve">Foreign </t>
  </si>
  <si>
    <t>The performance of the Group is expected to remain profitable for the financial year 2003.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</si>
  <si>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</si>
  <si>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</si>
  <si>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</si>
  <si>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</si>
  <si>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</si>
  <si>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</si>
  <si>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</si>
  <si>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</si>
  <si>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</si>
  <si>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Investment in a Jointly Controlled Entity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</si>
  <si>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</si>
  <si>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</si>
  <si>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</si>
  <si>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</si>
  <si>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</si>
  <si>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</si>
  <si>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</si>
  <si>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</si>
  <si>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</si>
  <si>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Investment in Associates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</si>
  <si>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</si>
  <si>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</si>
  <si>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</si>
  <si>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</si>
  <si>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</si>
  <si>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</si>
  <si>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</si>
  <si>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</si>
  <si>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</si>
  <si>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</si>
  <si>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</si>
  <si>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</si>
  <si>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</si>
  <si>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</si>
  <si>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</si>
  <si>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</si>
  <si>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</si>
  <si>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</si>
  <si>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repurchased</t>
  </si>
  <si>
    <t>At 31 December 2002 as previously reported</t>
  </si>
  <si>
    <t>At 31 December 2002 as restated</t>
  </si>
  <si>
    <t>March 2003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</si>
  <si>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</si>
  <si>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</si>
  <si>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</si>
  <si>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</si>
  <si>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</si>
  <si>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</si>
  <si>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</si>
  <si>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</si>
  <si>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</si>
  <si>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(as previously reported)</t>
  </si>
  <si>
    <t>At 1 January 2003 (restated)</t>
  </si>
  <si>
    <t>Prior year adjustment for deferred taxation</t>
  </si>
  <si>
    <t xml:space="preserve">Revaluation surplus transferred to </t>
  </si>
  <si>
    <t xml:space="preserve">  retained earnings</t>
  </si>
  <si>
    <t>Adjustment for deferred taxation</t>
  </si>
  <si>
    <t>Inter-segment sales</t>
  </si>
  <si>
    <t>Eliminations</t>
  </si>
  <si>
    <t>* Based on 313,536,132 shares (after netting off 1,131,000  treasury shares).</t>
  </si>
  <si>
    <t>31 December 2002 *</t>
  </si>
  <si>
    <t>A13</t>
  </si>
  <si>
    <t>Certain comparative figures have been reclassified to conform with the current financial period's presentation.</t>
  </si>
  <si>
    <t>Comparative figures</t>
  </si>
  <si>
    <t xml:space="preserve">Net tangible </t>
  </si>
  <si>
    <t xml:space="preserve">consideration </t>
  </si>
  <si>
    <t>paid #</t>
  </si>
  <si>
    <t>31.12.2002</t>
  </si>
  <si>
    <t>As at</t>
  </si>
  <si>
    <t xml:space="preserve">assets per </t>
  </si>
  <si>
    <t>share  *</t>
  </si>
  <si>
    <t>The diluted earnings per share (EPS) is not disclosed as the exercise price based on the assumed exercise</t>
  </si>
  <si>
    <t/>
  </si>
  <si>
    <t xml:space="preserve"> of the Executives' Share Option Scheme of the Company is higher than the average market price of the share.</t>
  </si>
  <si>
    <t>consolidated results of the Group for the 2nd quarter ended 30 June 2003.</t>
  </si>
  <si>
    <t>FOR THE 6 MONTHS ENDED 30 JUNE 2003</t>
  </si>
  <si>
    <t>30 JUNE</t>
  </si>
  <si>
    <t>AS AT 30 JUNE 2003</t>
  </si>
  <si>
    <t>30 June 2003</t>
  </si>
  <si>
    <t>FOR THE 6 MONTHS ENDED 30 JUNE 2003.</t>
  </si>
  <si>
    <t>At 30 June 2003</t>
  </si>
  <si>
    <t>6 months ended</t>
  </si>
  <si>
    <t>30.6.2003</t>
  </si>
  <si>
    <t xml:space="preserve">There were no unusual items for the current quarter and financial year-to-date. </t>
  </si>
  <si>
    <t xml:space="preserve">During the current financial year-to-date, the Company bought back its issued shares from the </t>
  </si>
  <si>
    <t>Segmental revenue and results for the 6 months ended 30 June 2003 :</t>
  </si>
  <si>
    <t xml:space="preserve">There was no change in the composition of the Group for the current quarter and financial year-to-date. </t>
  </si>
  <si>
    <t>30/6/03</t>
  </si>
  <si>
    <t>There were no sale of unquoted investments and /or properties for the current quarter and financial year-to-date.</t>
  </si>
  <si>
    <t xml:space="preserve">There was no purchase or disposal of quoted securities for the current quarter and financial year-to-date. There </t>
  </si>
  <si>
    <t>was no investment in quoted securities as at 30 June 2003.</t>
  </si>
  <si>
    <t>30.6.2002</t>
  </si>
  <si>
    <t>Proceeds from disposal of property, plant and equipment</t>
  </si>
  <si>
    <t>Advance to a jointly  controlled entity</t>
  </si>
  <si>
    <t xml:space="preserve">Dividend paid </t>
  </si>
  <si>
    <t>Net drawdown of short term borrowings</t>
  </si>
  <si>
    <t>Date : 25 August 2003</t>
  </si>
  <si>
    <t>April 2003</t>
  </si>
  <si>
    <t xml:space="preserve">that of the corresponding period of last financial year. This was mainly due to the lower revenue </t>
  </si>
  <si>
    <t xml:space="preserve">2nd quarter 2003. This was mainly due to the higher revenue recorded by the knitwear operations within </t>
  </si>
  <si>
    <t>to RM1.2 million in 1st quarter 2003.</t>
  </si>
  <si>
    <t>There was no corporate proposal announced which remained incomplete as at 20 August 2003.</t>
  </si>
  <si>
    <t>There was no pending material litigation as at 20 August 2003.</t>
  </si>
  <si>
    <t>Under/(Over) provision in prior years</t>
  </si>
  <si>
    <t>in a jointly controlled entity</t>
  </si>
  <si>
    <t xml:space="preserve">For the 6 months ended 30 June 2003, the Group's revenue of RM131.2 million was 6.5% lower than  </t>
  </si>
  <si>
    <t>recorded by the knitwear operation within the garment manufacturing division and the property</t>
  </si>
  <si>
    <t>development division.</t>
  </si>
  <si>
    <t xml:space="preserve">The Group recorded a  36% increase in revenue from RM55.6 million in 1st quarter 2003 to RM75.6 million in </t>
  </si>
  <si>
    <t>As at 20 August 2003, the Group had outstanding forward foreign exchange sales contracts amounting</t>
  </si>
  <si>
    <t xml:space="preserve">The Board of Directors does not recommend the payment of any dividend for the 2nd quarter ended 30 June 2003 </t>
  </si>
  <si>
    <t>Prior year adjustment for investment</t>
  </si>
  <si>
    <t>* Restated to include the prior year adjustments.</t>
  </si>
  <si>
    <t xml:space="preserve">The Group recorded a profit before taxation and minority interest of RM6.3 million for the 6 months ended </t>
  </si>
  <si>
    <t xml:space="preserve">The Group recorded a profit before tax and minority interests of  RM5.1 million in 2nd quarter 2003 compared </t>
  </si>
  <si>
    <t>Payment of dividends</t>
  </si>
  <si>
    <t>- 2002 final dividend</t>
  </si>
  <si>
    <t>Net cash used in operating activities</t>
  </si>
  <si>
    <t>Net cash used in investing activities</t>
  </si>
  <si>
    <t>Net cash used in financing activities</t>
  </si>
  <si>
    <t xml:space="preserve">             the current financial period.</t>
  </si>
  <si>
    <t xml:space="preserve">              period, the Group adopted the new accounting policy that account for deferred taxation using the  </t>
  </si>
  <si>
    <t xml:space="preserve">              balance sheet liability method which focuses on temporary differences.</t>
  </si>
  <si>
    <t xml:space="preserve">              The standard required restropective application, the effect has increased the Group's retained </t>
  </si>
  <si>
    <t xml:space="preserve">              earnings by RM2,517,000 and reduced the group revaluation reserves by RM9,797,000 for the year  </t>
  </si>
  <si>
    <t xml:space="preserve">              ended 31 December 2002.</t>
  </si>
  <si>
    <t xml:space="preserve">              In compliance with the new MASB25 'Income tax' which came into effect during the current financial </t>
  </si>
  <si>
    <t xml:space="preserve">30 June 2003 compared to RM6.7 million for the corresponding period of last financial year. </t>
  </si>
  <si>
    <t>the garment manufacturing division and the property development division in the 2nd quarter 2003.</t>
  </si>
  <si>
    <t xml:space="preserve">          i) The group adopted the applicable approved Accounting Standards that have come into effect during</t>
  </si>
  <si>
    <t>The principal business operations of the Group were not significantly affected by seasonal or cyclical factors.</t>
  </si>
  <si>
    <t>There was no significant change in estimates of amount reported in prior interim periods or prior  financial years.</t>
  </si>
  <si>
    <t>There were no issuance and repayment of debts and equity securities for the current financial year-to-date.</t>
  </si>
  <si>
    <t>The interim financial report is unaudited and has been prepared in compliance with MASB 26, Interim Financial</t>
  </si>
  <si>
    <t>The interim financial report should be read in conjunction with the annual financial report for the financial year</t>
  </si>
  <si>
    <t>ended 31 December 2002.</t>
  </si>
  <si>
    <t>The accounting policies and methods of computation used in the preparation of the interim financial statements</t>
  </si>
  <si>
    <t>are consistent with those adopted in the audited annual financial statements for the financial year ended</t>
  </si>
  <si>
    <t xml:space="preserve">31 December 2002, except for the following: </t>
  </si>
  <si>
    <t>All the above shares were being held and retained as treasury shares as defined under Section  67A of the</t>
  </si>
  <si>
    <t>Companies Act, 1965. As at 20 August 2003,  the total number of treasury shares were 1,178,000 or 0.4%</t>
  </si>
  <si>
    <t xml:space="preserve">of the total paid up share capital of the Company. None of the treasury shares were sold or cancelled during the </t>
  </si>
  <si>
    <t xml:space="preserve">The effective tax rate for the Group is higher than the statutory rate principally due to losses of certain  subsidiaries </t>
  </si>
  <si>
    <t>which cannot be set off against profits made by other companies in the Group as no group relief is available.</t>
  </si>
  <si>
    <t>During the financial year-to-date, the Group entered into a HKD/MYR cross currency swap agreement for a notional</t>
  </si>
  <si>
    <t>amount of HKD65 million (MYR31.7 million) which will mature in 2006.</t>
  </si>
  <si>
    <t>current financial year-to-date.</t>
  </si>
  <si>
    <t xml:space="preserve">A first and final dividend of 2% less 28% tax amounting to RM4.5million in respect of the financial year 31 December 2002 </t>
  </si>
  <si>
    <t>was paid on 3 June 2003.</t>
  </si>
  <si>
    <t xml:space="preserve">          ii) In prior years, the impairment loss on the construction cost of a project in a jointly controlled entity</t>
  </si>
  <si>
    <t xml:space="preserve">              changes in equity.</t>
  </si>
  <si>
    <t xml:space="preserve">              restated to the respective reserves in the current year-to-date as disclosed in the statement of </t>
  </si>
  <si>
    <t>Financial Report for the financial year ended 31 December 2002 and the accompanying</t>
  </si>
  <si>
    <t>explanatory notes attached to the interim financial statements.</t>
  </si>
  <si>
    <t>Report for the financial year ended 31 December 2002 and the accompanying explanatory notes attached</t>
  </si>
  <si>
    <t>to the interim financial statements.</t>
  </si>
  <si>
    <t xml:space="preserve">The Condensed Consolidated Statement of Changes in Equity should be read in conjunction with the Annual Financial Report for the financial year </t>
  </si>
  <si>
    <t xml:space="preserve"> ended 31 December 2002 and the accompanying explanatory notes attached to the interim financial statements.</t>
  </si>
  <si>
    <t xml:space="preserve">Financial Report for the financial year ended 31 December 2002 and the accompanying explanatory </t>
  </si>
  <si>
    <t>notes attached to the interim financial statements.</t>
  </si>
  <si>
    <t>Reporting and paragraph 9.22 of the Listing Requirements of the Kuala Lumpur Stock Exchange.</t>
  </si>
  <si>
    <t xml:space="preserve">              has been set-off against the translation reserve on the group's investment in the entity. This has been </t>
  </si>
  <si>
    <t>to USD8.61 million with licensed financial institutions in Malaysia. The contracts bear maturity dates from</t>
  </si>
  <si>
    <t>3 September 2003 to 30 January 2004 at rates of exchange ranging from RM3.8080 to RM3.8322 to USD1.0000.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</si>
</sst>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0" xfId="15" applyFont="1" applyFill="1" applyBorder="1" applyAlignment="1">
      <alignment horizontal="righ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170" fontId="1" fillId="0" borderId="6" xfId="15" applyNumberFormat="1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2" fillId="0" borderId="0" xfId="0" applyFont="1" applyFill="1" applyAlignment="1" applyProtection="1" quotePrefix="1">
      <alignment horizontal="left"/>
      <protection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37" fontId="7" fillId="0" borderId="0" xfId="0" applyFont="1" applyFill="1" applyAlignment="1" applyProtection="1">
      <alignment horizontal="left"/>
      <protection/>
    </xf>
    <xf numFmtId="170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37" fontId="1" fillId="0" borderId="12" xfId="0" applyFont="1" applyFill="1" applyBorder="1" applyAlignment="1">
      <alignment/>
    </xf>
    <xf numFmtId="172" fontId="1" fillId="0" borderId="12" xfId="0" applyNumberFormat="1" applyFont="1" applyFill="1" applyBorder="1" applyAlignment="1">
      <alignment horizontal="centerContinuous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 quotePrefix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20">
      <selection activeCell="E42" sqref="E42"/>
    </sheetView>
  </sheetViews>
  <sheetFormatPr defaultColWidth="9.140625" defaultRowHeight="12.75"/>
  <cols>
    <col min="1" max="1" width="34.140625" style="54" customWidth="1"/>
    <col min="2" max="2" width="13.28125" style="54" customWidth="1"/>
    <col min="3" max="3" width="12.28125" style="54" customWidth="1"/>
    <col min="4" max="4" width="11.8515625" style="54" customWidth="1"/>
    <col min="5" max="5" width="14.421875" style="54" customWidth="1"/>
    <col min="6" max="16384" width="9.140625" style="54" customWidth="1"/>
  </cols>
  <sheetData>
    <row r="1" spans="1:6" ht="12.75">
      <c r="A1" s="101" t="s">
        <v>20</v>
      </c>
      <c r="B1" s="101"/>
      <c r="C1" s="101"/>
      <c r="D1" s="101"/>
      <c r="E1" s="101"/>
      <c r="F1" s="19"/>
    </row>
    <row r="2" spans="1:6" ht="12.75">
      <c r="A2" s="101" t="s">
        <v>21</v>
      </c>
      <c r="B2" s="101"/>
      <c r="C2" s="101"/>
      <c r="D2" s="101"/>
      <c r="E2" s="101"/>
      <c r="F2" s="19"/>
    </row>
    <row r="3" spans="1:6" ht="12.75">
      <c r="A3" s="101" t="s">
        <v>22</v>
      </c>
      <c r="B3" s="101"/>
      <c r="C3" s="101"/>
      <c r="D3" s="101"/>
      <c r="E3" s="101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161</v>
      </c>
      <c r="B5" s="19"/>
      <c r="C5" s="19"/>
      <c r="D5" s="19"/>
      <c r="E5" s="19"/>
      <c r="F5" s="19"/>
    </row>
    <row r="6" spans="1:6" ht="12.75">
      <c r="A6" s="70" t="s">
        <v>260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3" t="s">
        <v>81</v>
      </c>
    </row>
    <row r="9" ht="12.75">
      <c r="A9" s="92" t="s">
        <v>261</v>
      </c>
    </row>
    <row r="10" ht="12.75">
      <c r="A10" s="53"/>
    </row>
    <row r="11" spans="1:5" ht="12.75">
      <c r="A11" s="53"/>
      <c r="B11" s="102" t="s">
        <v>0</v>
      </c>
      <c r="C11" s="102"/>
      <c r="D11" s="102" t="s">
        <v>1</v>
      </c>
      <c r="E11" s="102"/>
    </row>
    <row r="12" spans="2:5" ht="12.75">
      <c r="B12" s="102" t="s">
        <v>78</v>
      </c>
      <c r="C12" s="102"/>
      <c r="D12" s="102" t="s">
        <v>201</v>
      </c>
      <c r="E12" s="102"/>
    </row>
    <row r="13" spans="2:5" ht="12.75">
      <c r="B13" s="103" t="s">
        <v>262</v>
      </c>
      <c r="C13" s="103"/>
      <c r="D13" s="103" t="s">
        <v>262</v>
      </c>
      <c r="E13" s="103"/>
    </row>
    <row r="14" spans="2:5" ht="12.75">
      <c r="B14" s="56" t="s">
        <v>202</v>
      </c>
      <c r="C14" s="56" t="s">
        <v>65</v>
      </c>
      <c r="D14" s="56" t="s">
        <v>202</v>
      </c>
      <c r="E14" s="56" t="s">
        <v>65</v>
      </c>
    </row>
    <row r="15" spans="2:5" ht="12.75">
      <c r="B15" s="55" t="s">
        <v>2</v>
      </c>
      <c r="C15" s="55" t="s">
        <v>2</v>
      </c>
      <c r="D15" s="55" t="s">
        <v>2</v>
      </c>
      <c r="E15" s="55" t="s">
        <v>2</v>
      </c>
    </row>
    <row r="17" spans="1:5" ht="12.75">
      <c r="A17" s="54" t="s">
        <v>32</v>
      </c>
      <c r="B17" s="59">
        <v>75637</v>
      </c>
      <c r="C17" s="59">
        <v>71923</v>
      </c>
      <c r="D17" s="59">
        <v>131189</v>
      </c>
      <c r="E17" s="59">
        <v>140368</v>
      </c>
    </row>
    <row r="19" spans="1:5" ht="12.75">
      <c r="A19" s="54" t="s">
        <v>71</v>
      </c>
      <c r="B19" s="54">
        <v>-70182</v>
      </c>
      <c r="C19" s="54">
        <v>-67871</v>
      </c>
      <c r="D19" s="54">
        <v>-124456</v>
      </c>
      <c r="E19" s="54">
        <v>-133719</v>
      </c>
    </row>
    <row r="21" spans="1:5" ht="12.75">
      <c r="A21" s="54" t="s">
        <v>72</v>
      </c>
      <c r="B21" s="59">
        <v>1143</v>
      </c>
      <c r="C21" s="59">
        <v>1154</v>
      </c>
      <c r="D21" s="59">
        <v>2079</v>
      </c>
      <c r="E21" s="59">
        <v>1691</v>
      </c>
    </row>
    <row r="22" spans="2:5" ht="12.75">
      <c r="B22" s="57"/>
      <c r="C22" s="57"/>
      <c r="D22" s="57"/>
      <c r="E22" s="57"/>
    </row>
    <row r="23" spans="1:5" ht="12.75">
      <c r="A23" s="54" t="s">
        <v>66</v>
      </c>
      <c r="B23" s="54">
        <f>SUM(B17:B21)</f>
        <v>6598</v>
      </c>
      <c r="C23" s="54">
        <f>SUM(C17:C21)</f>
        <v>5206</v>
      </c>
      <c r="D23" s="54">
        <f>SUM(D17:D21)</f>
        <v>8812</v>
      </c>
      <c r="E23" s="54">
        <f>SUM(E17:E21)</f>
        <v>8340</v>
      </c>
    </row>
    <row r="25" spans="1:5" ht="12.75">
      <c r="A25" s="54" t="s">
        <v>67</v>
      </c>
      <c r="B25" s="54">
        <v>-734</v>
      </c>
      <c r="C25" s="54">
        <v>-643</v>
      </c>
      <c r="D25" s="54">
        <v>-1673</v>
      </c>
      <c r="E25" s="54">
        <v>-1425</v>
      </c>
    </row>
    <row r="27" spans="1:5" ht="12.75">
      <c r="A27" s="81" t="s">
        <v>228</v>
      </c>
      <c r="B27" s="54">
        <v>-746</v>
      </c>
      <c r="C27" s="54">
        <v>-115</v>
      </c>
      <c r="D27" s="54">
        <v>-844</v>
      </c>
      <c r="E27" s="54">
        <v>-203</v>
      </c>
    </row>
    <row r="28" ht="12.75">
      <c r="A28" s="81" t="s">
        <v>234</v>
      </c>
    </row>
    <row r="30" spans="1:5" ht="12.75">
      <c r="A30" s="54" t="s">
        <v>68</v>
      </c>
      <c r="B30" s="60">
        <f>SUM(B23:B28)</f>
        <v>5118</v>
      </c>
      <c r="C30" s="60">
        <f>SUM(C23:C28)</f>
        <v>4448</v>
      </c>
      <c r="D30" s="60">
        <f>SUM(D23:D28)</f>
        <v>6295</v>
      </c>
      <c r="E30" s="60">
        <f>SUM(E23:E28)</f>
        <v>6712</v>
      </c>
    </row>
    <row r="32" spans="1:5" ht="12.75">
      <c r="A32" s="54" t="s">
        <v>58</v>
      </c>
      <c r="B32" s="59">
        <v>-2328</v>
      </c>
      <c r="C32" s="59">
        <v>-1811</v>
      </c>
      <c r="D32" s="59">
        <v>-2680</v>
      </c>
      <c r="E32" s="59">
        <v>-2477</v>
      </c>
    </row>
    <row r="33" spans="2:5" ht="12.75">
      <c r="B33" s="57"/>
      <c r="C33" s="57"/>
      <c r="D33" s="57"/>
      <c r="E33" s="57"/>
    </row>
    <row r="34" spans="1:5" ht="12.75">
      <c r="A34" s="54" t="s">
        <v>69</v>
      </c>
      <c r="B34" s="54">
        <f>SUM(B30:B32)</f>
        <v>2790</v>
      </c>
      <c r="C34" s="54">
        <f>SUM(C30:C32)</f>
        <v>2637</v>
      </c>
      <c r="D34" s="54">
        <f>SUM(D30:D32)</f>
        <v>3615</v>
      </c>
      <c r="E34" s="54">
        <f>SUM(E30:E32)</f>
        <v>4235</v>
      </c>
    </row>
    <row r="36" spans="1:5" ht="12.75">
      <c r="A36" s="54" t="s">
        <v>14</v>
      </c>
      <c r="B36" s="54">
        <v>-622</v>
      </c>
      <c r="C36" s="54">
        <v>-1660</v>
      </c>
      <c r="D36" s="54">
        <v>-804</v>
      </c>
      <c r="E36" s="54">
        <v>-2117</v>
      </c>
    </row>
    <row r="37" ht="12.75">
      <c r="D37" s="54" t="s">
        <v>209</v>
      </c>
    </row>
    <row r="38" spans="1:5" ht="13.5" thickBot="1">
      <c r="A38" s="54" t="s">
        <v>70</v>
      </c>
      <c r="B38" s="58">
        <f>SUM(B34:B36)</f>
        <v>2168</v>
      </c>
      <c r="C38" s="58">
        <f>SUM(C34:C36)</f>
        <v>977</v>
      </c>
      <c r="D38" s="58">
        <f>SUM(D34:D36)</f>
        <v>2811</v>
      </c>
      <c r="E38" s="58">
        <f>SUM(E34:E36)</f>
        <v>2118</v>
      </c>
    </row>
    <row r="39" ht="13.5" thickTop="1"/>
    <row r="40" ht="12.75">
      <c r="A40" s="54" t="s">
        <v>134</v>
      </c>
    </row>
    <row r="42" spans="1:5" ht="12.75">
      <c r="A42" s="81" t="s">
        <v>133</v>
      </c>
      <c r="B42" s="67">
        <v>0.69</v>
      </c>
      <c r="C42" s="67">
        <v>0.31</v>
      </c>
      <c r="D42" s="67">
        <v>0.9</v>
      </c>
      <c r="E42" s="67">
        <v>0.67</v>
      </c>
    </row>
    <row r="44" spans="1:5" ht="13.5" thickBot="1">
      <c r="A44" s="54" t="s">
        <v>142</v>
      </c>
      <c r="B44" s="66" t="s">
        <v>137</v>
      </c>
      <c r="C44" s="66" t="s">
        <v>137</v>
      </c>
      <c r="D44" s="66" t="s">
        <v>137</v>
      </c>
      <c r="E44" s="66" t="s">
        <v>137</v>
      </c>
    </row>
    <row r="45" ht="13.5" thickTop="1"/>
    <row r="47" ht="12.75">
      <c r="A47" s="54" t="s">
        <v>143</v>
      </c>
    </row>
    <row r="48" ht="12.75">
      <c r="A48" s="54" t="s">
        <v>145</v>
      </c>
    </row>
    <row r="49" ht="12.75">
      <c r="A49" s="54" t="s">
        <v>144</v>
      </c>
    </row>
    <row r="53" ht="12.75">
      <c r="A53" s="48" t="s">
        <v>84</v>
      </c>
    </row>
    <row r="54" ht="12.75">
      <c r="A54" s="2" t="s">
        <v>338</v>
      </c>
    </row>
    <row r="55" ht="12.75">
      <c r="A55" s="2" t="s">
        <v>339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0.44" bottom="0.54" header="0.3" footer="0.5"/>
  <pageSetup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8"/>
  <sheetViews>
    <sheetView view="pageBreakPreview" zoomScaleNormal="90" zoomScaleSheetLayoutView="100" workbookViewId="0" topLeftCell="A29">
      <selection activeCell="I54" sqref="I54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9"/>
      <c r="J3" s="19"/>
      <c r="K3" s="19"/>
    </row>
    <row r="4" spans="1:11" ht="12" customHeight="1">
      <c r="A4" s="101" t="s">
        <v>21</v>
      </c>
      <c r="B4" s="101"/>
      <c r="C4" s="101"/>
      <c r="D4" s="101"/>
      <c r="E4" s="101"/>
      <c r="F4" s="101"/>
      <c r="G4" s="101"/>
      <c r="H4" s="101"/>
      <c r="I4" s="19"/>
      <c r="J4" s="4"/>
      <c r="K4" s="4"/>
    </row>
    <row r="5" spans="1:11" ht="12" customHeight="1">
      <c r="A5" s="101" t="s">
        <v>22</v>
      </c>
      <c r="B5" s="101"/>
      <c r="C5" s="101"/>
      <c r="D5" s="101"/>
      <c r="E5" s="101"/>
      <c r="F5" s="101"/>
      <c r="G5" s="101"/>
      <c r="H5" s="101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57</v>
      </c>
      <c r="F7" s="17"/>
      <c r="G7" s="17"/>
      <c r="H7" s="17"/>
    </row>
    <row r="8" spans="1:8" ht="12" customHeight="1">
      <c r="A8" s="5"/>
      <c r="B8" s="83" t="s">
        <v>263</v>
      </c>
      <c r="C8" s="5"/>
      <c r="D8" s="5"/>
      <c r="F8" s="45" t="s">
        <v>158</v>
      </c>
      <c r="G8" s="17"/>
      <c r="H8" s="45" t="s">
        <v>140</v>
      </c>
    </row>
    <row r="9" spans="1:8" ht="12" customHeight="1">
      <c r="A9" s="5"/>
      <c r="B9" s="5"/>
      <c r="C9" s="5"/>
      <c r="D9" s="5"/>
      <c r="E9" s="25"/>
      <c r="F9" s="45" t="s">
        <v>141</v>
      </c>
      <c r="G9" s="46"/>
      <c r="H9" s="45" t="s">
        <v>139</v>
      </c>
    </row>
    <row r="10" spans="1:8" ht="12.75">
      <c r="A10" s="5"/>
      <c r="B10" s="5"/>
      <c r="C10" s="5"/>
      <c r="D10" s="5"/>
      <c r="E10" s="25"/>
      <c r="F10" s="93" t="s">
        <v>264</v>
      </c>
      <c r="G10" s="46"/>
      <c r="H10" s="45" t="s">
        <v>246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4" t="s">
        <v>52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34</v>
      </c>
      <c r="C15" s="5"/>
      <c r="D15" s="5"/>
      <c r="F15" s="2">
        <v>67351</v>
      </c>
      <c r="H15" s="2">
        <v>68940</v>
      </c>
      <c r="I15" s="5"/>
    </row>
    <row r="16" spans="2:9" ht="12.75" customHeight="1">
      <c r="B16" s="21" t="s">
        <v>23</v>
      </c>
      <c r="C16" s="5"/>
      <c r="D16" s="5"/>
      <c r="F16" s="2">
        <v>64059</v>
      </c>
      <c r="H16" s="2">
        <v>63586</v>
      </c>
      <c r="I16" s="5"/>
    </row>
    <row r="17" spans="2:9" ht="12.75" customHeight="1">
      <c r="B17" s="3" t="s">
        <v>16</v>
      </c>
      <c r="C17" s="13"/>
      <c r="F17" s="2">
        <v>288305</v>
      </c>
      <c r="H17" s="2">
        <v>287791</v>
      </c>
      <c r="I17" s="5"/>
    </row>
    <row r="18" spans="2:9" ht="12.75">
      <c r="B18" s="3" t="s">
        <v>205</v>
      </c>
      <c r="C18" s="5"/>
      <c r="D18" s="5"/>
      <c r="F18" s="2">
        <v>4103</v>
      </c>
      <c r="H18" s="2">
        <v>4159</v>
      </c>
      <c r="I18" s="5"/>
    </row>
    <row r="19" spans="2:9" ht="12.75">
      <c r="B19" s="3" t="s">
        <v>195</v>
      </c>
      <c r="C19" s="5"/>
      <c r="D19" s="5"/>
      <c r="F19" s="2">
        <v>8392</v>
      </c>
      <c r="H19" s="2">
        <v>8657</v>
      </c>
      <c r="I19" s="5"/>
    </row>
    <row r="20" spans="2:9" ht="12.75">
      <c r="B20" s="3" t="s">
        <v>56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51</v>
      </c>
      <c r="C21" s="5"/>
      <c r="D21" s="5"/>
      <c r="F21" s="2">
        <v>47045</v>
      </c>
      <c r="H21" s="2">
        <v>47034</v>
      </c>
      <c r="I21" s="5"/>
    </row>
    <row r="22" spans="2:9" ht="12.75">
      <c r="B22" s="3"/>
      <c r="C22" s="12"/>
      <c r="D22" s="5"/>
      <c r="F22" s="40">
        <f>SUM(F15:F21)</f>
        <v>479256</v>
      </c>
      <c r="H22" s="40">
        <f>SUM(H15:H21)</f>
        <v>480168</v>
      </c>
      <c r="I22" s="5"/>
    </row>
    <row r="23" ht="12" customHeight="1"/>
    <row r="24" ht="12" customHeight="1">
      <c r="B24" s="3"/>
    </row>
    <row r="25" spans="2:8" ht="12" customHeight="1">
      <c r="B25" s="8" t="s">
        <v>8</v>
      </c>
      <c r="F25" s="17"/>
      <c r="G25" s="17"/>
      <c r="H25" s="17"/>
    </row>
    <row r="26" spans="2:8" ht="12" customHeight="1">
      <c r="B26" s="3"/>
      <c r="F26" s="14"/>
      <c r="G26" s="17"/>
      <c r="H26" s="14"/>
    </row>
    <row r="27" spans="2:8" ht="12" customHeight="1">
      <c r="B27" s="2" t="s">
        <v>9</v>
      </c>
      <c r="C27" s="13"/>
      <c r="F27" s="1">
        <v>154980</v>
      </c>
      <c r="G27" s="17"/>
      <c r="H27" s="1">
        <v>158227</v>
      </c>
    </row>
    <row r="28" spans="2:8" ht="12" customHeight="1">
      <c r="B28" s="3" t="s">
        <v>35</v>
      </c>
      <c r="C28" s="11"/>
      <c r="F28" s="1">
        <v>79188</v>
      </c>
      <c r="G28" s="17"/>
      <c r="H28" s="1">
        <v>72187</v>
      </c>
    </row>
    <row r="29" spans="2:8" ht="12" customHeight="1">
      <c r="B29" s="3" t="s">
        <v>64</v>
      </c>
      <c r="C29" s="11"/>
      <c r="F29" s="1">
        <v>43118</v>
      </c>
      <c r="G29" s="17"/>
      <c r="H29" s="1">
        <v>46049</v>
      </c>
    </row>
    <row r="30" spans="2:8" ht="12.75">
      <c r="B30" s="3" t="s">
        <v>10</v>
      </c>
      <c r="C30" s="11"/>
      <c r="F30" s="15">
        <v>11137</v>
      </c>
      <c r="G30" s="17"/>
      <c r="H30" s="15">
        <v>20970</v>
      </c>
    </row>
    <row r="31" spans="6:8" ht="12" customHeight="1">
      <c r="F31" s="15">
        <f>SUM(F27:F30)</f>
        <v>288423</v>
      </c>
      <c r="G31" s="17"/>
      <c r="H31" s="15">
        <f>SUM(H25:H30)</f>
        <v>297433</v>
      </c>
    </row>
    <row r="32" spans="6:8" ht="12" customHeight="1">
      <c r="F32" s="1"/>
      <c r="G32" s="17"/>
      <c r="H32" s="1"/>
    </row>
    <row r="33" spans="2:8" ht="12" customHeight="1">
      <c r="B33" s="8" t="s">
        <v>11</v>
      </c>
      <c r="F33" s="1"/>
      <c r="G33" s="17"/>
      <c r="H33" s="1"/>
    </row>
    <row r="34" spans="2:8" ht="12" customHeight="1">
      <c r="B34" s="3"/>
      <c r="F34" s="1"/>
      <c r="G34" s="17"/>
      <c r="H34" s="1"/>
    </row>
    <row r="35" spans="2:8" ht="12" customHeight="1">
      <c r="B35" s="3" t="s">
        <v>12</v>
      </c>
      <c r="C35" s="11"/>
      <c r="F35" s="1">
        <v>99514</v>
      </c>
      <c r="G35" s="17"/>
      <c r="H35" s="1">
        <v>84480</v>
      </c>
    </row>
    <row r="36" spans="2:8" ht="12" customHeight="1">
      <c r="B36" s="3" t="s">
        <v>63</v>
      </c>
      <c r="C36" s="11"/>
      <c r="F36" s="1">
        <v>35123</v>
      </c>
      <c r="G36" s="17"/>
      <c r="H36" s="1">
        <v>45210</v>
      </c>
    </row>
    <row r="37" spans="2:8" ht="12" customHeight="1">
      <c r="B37" s="3" t="s">
        <v>58</v>
      </c>
      <c r="C37" s="11"/>
      <c r="F37" s="1">
        <v>1011</v>
      </c>
      <c r="G37" s="17"/>
      <c r="H37" s="1">
        <v>989</v>
      </c>
    </row>
    <row r="38" spans="3:8" ht="12" customHeight="1">
      <c r="C38" s="3"/>
      <c r="F38" s="42">
        <f>SUM(F35:F37)</f>
        <v>135648</v>
      </c>
      <c r="G38" s="17"/>
      <c r="H38" s="42">
        <f>SUM(H35:H37)</f>
        <v>130679</v>
      </c>
    </row>
    <row r="39" ht="12" customHeight="1"/>
    <row r="40" spans="2:8" ht="12" customHeight="1">
      <c r="B40" s="8" t="s">
        <v>13</v>
      </c>
      <c r="F40" s="2">
        <f>+F31-F38</f>
        <v>152775</v>
      </c>
      <c r="H40" s="2">
        <f>+H31-H38</f>
        <v>166754</v>
      </c>
    </row>
    <row r="41" spans="6:8" ht="13.5" customHeight="1" thickBot="1">
      <c r="F41" s="16">
        <f>+F40+F22</f>
        <v>632031</v>
      </c>
      <c r="H41" s="16">
        <f>+H40+H22</f>
        <v>646922</v>
      </c>
    </row>
    <row r="42" spans="6:8" ht="13.5" customHeight="1">
      <c r="F42" s="17"/>
      <c r="H42" s="17"/>
    </row>
    <row r="43" spans="2:8" ht="13.5" customHeight="1">
      <c r="B43" s="25" t="s">
        <v>31</v>
      </c>
      <c r="F43" s="17"/>
      <c r="H43" s="17"/>
    </row>
    <row r="44" spans="5:8" ht="12" customHeight="1">
      <c r="E44" s="17"/>
      <c r="F44" s="17"/>
      <c r="G44" s="17"/>
      <c r="H44" s="17"/>
    </row>
    <row r="45" spans="5:8" ht="12" customHeight="1">
      <c r="E45" s="17"/>
      <c r="F45" s="17"/>
      <c r="G45" s="17"/>
      <c r="H45" s="17"/>
    </row>
    <row r="46" spans="2:8" ht="12.75">
      <c r="B46" s="3" t="s">
        <v>59</v>
      </c>
      <c r="E46" s="17"/>
      <c r="F46" s="17">
        <v>314667</v>
      </c>
      <c r="G46" s="17"/>
      <c r="H46" s="17">
        <v>314667</v>
      </c>
    </row>
    <row r="47" spans="2:8" ht="12.75">
      <c r="B47" s="3" t="s">
        <v>60</v>
      </c>
      <c r="E47" s="17"/>
      <c r="F47" s="17">
        <v>278248</v>
      </c>
      <c r="G47" s="17"/>
      <c r="H47" s="17">
        <v>280003</v>
      </c>
    </row>
    <row r="48" spans="2:8" ht="12.75">
      <c r="B48" s="3" t="s">
        <v>182</v>
      </c>
      <c r="C48" s="11"/>
      <c r="E48" s="17"/>
      <c r="F48" s="47">
        <v>-814</v>
      </c>
      <c r="G48" s="17"/>
      <c r="H48" s="47">
        <v>-787</v>
      </c>
    </row>
    <row r="49" spans="2:8" ht="12.75">
      <c r="B49" s="2" t="s">
        <v>61</v>
      </c>
      <c r="C49" s="11"/>
      <c r="E49" s="17"/>
      <c r="F49" s="17">
        <f>SUM(F46:F48)</f>
        <v>592101</v>
      </c>
      <c r="G49" s="17"/>
      <c r="H49" s="17">
        <f>SUM(H46:H48)</f>
        <v>593883</v>
      </c>
    </row>
    <row r="50" spans="2:8" ht="12.75">
      <c r="B50" s="3" t="s">
        <v>14</v>
      </c>
      <c r="C50" s="3"/>
      <c r="F50" s="2">
        <v>5186</v>
      </c>
      <c r="H50" s="2">
        <v>6146</v>
      </c>
    </row>
    <row r="51" spans="2:8" ht="12.75">
      <c r="B51" s="3"/>
      <c r="C51" s="3"/>
      <c r="F51" s="40">
        <f>SUM(F49:F50)</f>
        <v>597287</v>
      </c>
      <c r="H51" s="40">
        <f>SUM(H49:H50)</f>
        <v>600029</v>
      </c>
    </row>
    <row r="52" spans="2:3" ht="12.75">
      <c r="B52" s="3"/>
      <c r="C52" s="3"/>
    </row>
    <row r="53" spans="2:8" ht="12.75">
      <c r="B53" s="3" t="s">
        <v>55</v>
      </c>
      <c r="C53" s="3"/>
      <c r="F53" s="14">
        <v>3032</v>
      </c>
      <c r="H53" s="14">
        <v>3786</v>
      </c>
    </row>
    <row r="54" spans="2:8" ht="12.75">
      <c r="B54" s="3" t="s">
        <v>24</v>
      </c>
      <c r="F54" s="1">
        <v>23781</v>
      </c>
      <c r="H54" s="1">
        <v>35133</v>
      </c>
    </row>
    <row r="55" spans="2:8" ht="12" customHeight="1">
      <c r="B55" s="3" t="s">
        <v>17</v>
      </c>
      <c r="F55" s="1">
        <v>7931</v>
      </c>
      <c r="H55" s="15">
        <v>7974</v>
      </c>
    </row>
    <row r="56" spans="2:8" ht="13.5" customHeight="1">
      <c r="B56" s="3" t="s">
        <v>62</v>
      </c>
      <c r="F56" s="42">
        <f>SUM(F53:F55)</f>
        <v>34744</v>
      </c>
      <c r="H56" s="42">
        <f>SUM(H53:H55)</f>
        <v>46893</v>
      </c>
    </row>
    <row r="57" spans="2:8" ht="13.5" customHeight="1">
      <c r="B57" s="3"/>
      <c r="F57" s="17"/>
      <c r="H57" s="17"/>
    </row>
    <row r="58" spans="2:8" ht="13.5" customHeight="1" thickBot="1">
      <c r="B58" s="3"/>
      <c r="F58" s="50">
        <f>+F51+F56</f>
        <v>632031</v>
      </c>
      <c r="H58" s="50">
        <f>+H51+H56</f>
        <v>646922</v>
      </c>
    </row>
    <row r="59" spans="2:8" ht="13.5" customHeight="1">
      <c r="B59" s="3"/>
      <c r="F59" s="17"/>
      <c r="H59" s="17"/>
    </row>
    <row r="60" spans="2:8" ht="13.5" customHeight="1">
      <c r="B60" s="3" t="s">
        <v>298</v>
      </c>
      <c r="F60" s="17"/>
      <c r="H60" s="17"/>
    </row>
    <row r="61" spans="2:8" ht="13.5" customHeight="1">
      <c r="B61" s="48"/>
      <c r="C61" s="17"/>
      <c r="D61" s="17"/>
      <c r="E61" s="17"/>
      <c r="F61" s="49"/>
      <c r="G61" s="17"/>
      <c r="H61" s="49"/>
    </row>
    <row r="62" spans="2:8" ht="13.5" customHeight="1">
      <c r="B62" s="48" t="s">
        <v>83</v>
      </c>
      <c r="C62" s="17"/>
      <c r="D62" s="17"/>
      <c r="E62" s="17"/>
      <c r="F62" s="18"/>
      <c r="G62" s="17"/>
      <c r="H62" s="18"/>
    </row>
    <row r="63" ht="12" customHeight="1">
      <c r="B63" s="2" t="s">
        <v>340</v>
      </c>
    </row>
    <row r="64" ht="12" customHeight="1">
      <c r="B64" s="2" t="s">
        <v>341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pans="1:2" ht="12" customHeight="1">
      <c r="A99" s="3"/>
      <c r="B99" s="27"/>
    </row>
    <row r="100" ht="12" customHeight="1">
      <c r="B100" s="27"/>
    </row>
    <row r="101" ht="12" customHeight="1"/>
    <row r="102" spans="1:2" ht="12" customHeight="1">
      <c r="A102" s="3"/>
      <c r="B102" s="3"/>
    </row>
    <row r="103" ht="12" customHeight="1">
      <c r="A103" s="3"/>
    </row>
    <row r="104" spans="1:2" ht="12" customHeight="1">
      <c r="A104" s="3"/>
      <c r="B104" s="3"/>
    </row>
    <row r="105" ht="12" customHeight="1"/>
    <row r="106" spans="1:2" ht="12" customHeight="1">
      <c r="A106" s="3"/>
      <c r="B106" s="3"/>
    </row>
    <row r="107" ht="12" customHeight="1"/>
    <row r="108" ht="12" customHeight="1">
      <c r="F108" s="6"/>
    </row>
    <row r="109" ht="12" customHeight="1"/>
    <row r="110" spans="2:6" ht="12" customHeight="1">
      <c r="B110" s="3"/>
      <c r="F110" s="7"/>
    </row>
    <row r="111" spans="2:6" ht="12" customHeight="1">
      <c r="B111" s="3"/>
      <c r="F111" s="7"/>
    </row>
    <row r="112" spans="2:6" ht="12" customHeight="1">
      <c r="B112" s="3"/>
      <c r="F112" s="26"/>
    </row>
    <row r="113" ht="12" customHeight="1"/>
    <row r="114" ht="12" customHeight="1">
      <c r="F114" s="7"/>
    </row>
    <row r="115" ht="12" customHeight="1"/>
    <row r="116" ht="12" customHeight="1"/>
    <row r="117" spans="1:2" ht="12" customHeight="1">
      <c r="A117" s="3"/>
      <c r="B117" s="3"/>
    </row>
    <row r="118" ht="12" customHeight="1"/>
    <row r="119" spans="1:2" ht="12" customHeight="1">
      <c r="A119" s="3"/>
      <c r="B119" s="3"/>
    </row>
    <row r="120" ht="12" customHeight="1"/>
    <row r="121" ht="12" customHeight="1">
      <c r="F121" s="6"/>
    </row>
    <row r="122" ht="12" customHeight="1"/>
    <row r="123" spans="2:6" ht="12" customHeight="1">
      <c r="B123" s="3"/>
      <c r="F123" s="7"/>
    </row>
    <row r="124" ht="12" customHeight="1"/>
    <row r="125" spans="1:2" ht="12" customHeight="1">
      <c r="A125" s="3"/>
      <c r="B125" s="27"/>
    </row>
    <row r="126" ht="12" customHeight="1">
      <c r="B126" s="27"/>
    </row>
    <row r="127" ht="12" customHeight="1"/>
    <row r="128" ht="12" customHeight="1">
      <c r="F128" s="6"/>
    </row>
    <row r="129" ht="12" customHeight="1"/>
    <row r="130" ht="12" customHeight="1">
      <c r="B130" s="3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spans="1:2" ht="12" customHeight="1">
      <c r="A136" s="3"/>
      <c r="B136" s="27"/>
    </row>
    <row r="137" ht="12" customHeight="1">
      <c r="B137" s="27"/>
    </row>
    <row r="138" ht="12" customHeight="1">
      <c r="B138" s="27"/>
    </row>
    <row r="139" ht="12" customHeight="1"/>
    <row r="140" spans="1:2" ht="12" customHeight="1">
      <c r="A140" s="3"/>
      <c r="B140" s="27"/>
    </row>
    <row r="141" ht="12" customHeight="1">
      <c r="B141" s="27"/>
    </row>
    <row r="142" ht="12" customHeight="1"/>
    <row r="143" spans="1:2" ht="12" customHeight="1">
      <c r="A143" s="3"/>
      <c r="B143" s="3"/>
    </row>
    <row r="144" ht="12" customHeight="1"/>
    <row r="145" spans="1:2" ht="12" customHeight="1">
      <c r="A145" s="3"/>
      <c r="B145" s="27"/>
    </row>
    <row r="146" ht="12" customHeight="1">
      <c r="B146" s="27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2" customHeight="1">
      <c r="A156" s="3"/>
      <c r="B156" s="3"/>
    </row>
    <row r="157" ht="12" customHeight="1"/>
    <row r="158" ht="12" customHeight="1">
      <c r="F158" s="6"/>
    </row>
    <row r="159" ht="12" customHeight="1"/>
    <row r="160" ht="12" customHeight="1">
      <c r="B160" s="3"/>
    </row>
    <row r="161" spans="3:6" ht="12" customHeight="1">
      <c r="C161" s="3"/>
      <c r="F161" s="7"/>
    </row>
    <row r="162" spans="3:6" ht="12" customHeight="1">
      <c r="C162" s="3"/>
      <c r="F162" s="7"/>
    </row>
    <row r="163" ht="12" customHeight="1"/>
    <row r="164" ht="12" customHeight="1">
      <c r="F164" s="7"/>
    </row>
    <row r="165" ht="12" customHeight="1"/>
    <row r="166" spans="1:2" ht="12" customHeight="1">
      <c r="A166" s="3"/>
      <c r="B166" s="3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/>
    <row r="193" ht="12" customHeight="1">
      <c r="A193" s="3"/>
    </row>
    <row r="194" ht="12" customHeight="1"/>
    <row r="195" spans="1:2" ht="12" customHeight="1">
      <c r="A195" s="3"/>
      <c r="B195" s="3"/>
    </row>
    <row r="196" ht="12" customHeight="1"/>
    <row r="197" spans="1:2" ht="12" customHeight="1">
      <c r="A197" s="3"/>
      <c r="B197" s="3"/>
    </row>
    <row r="198" ht="12" customHeight="1">
      <c r="B198" s="3"/>
    </row>
    <row r="199" ht="12" customHeight="1"/>
    <row r="200" spans="1:2" ht="12" customHeight="1">
      <c r="A200" s="3"/>
      <c r="B200" s="3"/>
    </row>
    <row r="201" ht="12" customHeight="1"/>
    <row r="202" spans="1:2" ht="12" customHeight="1">
      <c r="A202" s="3"/>
      <c r="B202" s="3"/>
    </row>
    <row r="203" ht="12" customHeight="1"/>
    <row r="204" ht="12" customHeight="1"/>
    <row r="205" ht="12" customHeight="1">
      <c r="A205" s="3"/>
    </row>
    <row r="206" ht="12" customHeight="1"/>
    <row r="207" ht="12" customHeight="1"/>
    <row r="208" ht="12" customHeight="1">
      <c r="A208" s="3"/>
    </row>
    <row r="209" ht="12" customHeight="1">
      <c r="A209" s="3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C368" s="3" t="s">
        <v>3</v>
      </c>
    </row>
    <row r="369" ht="12" customHeight="1"/>
    <row r="370" ht="12" customHeight="1">
      <c r="C370" s="3" t="s">
        <v>4</v>
      </c>
    </row>
    <row r="371" ht="12" customHeight="1"/>
    <row r="372" ht="12" customHeight="1">
      <c r="C372" s="3" t="s">
        <v>5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>
      <c r="A1225" s="3" t="s">
        <v>6</v>
      </c>
    </row>
    <row r="1226" ht="12" customHeight="1"/>
    <row r="1227" ht="12" customHeight="1">
      <c r="A1227" s="3" t="s">
        <v>3</v>
      </c>
    </row>
    <row r="1228" ht="12" customHeight="1"/>
    <row r="1229" ht="12" customHeight="1">
      <c r="A1229" s="3" t="s">
        <v>4</v>
      </c>
    </row>
    <row r="1230" ht="12" customHeight="1"/>
    <row r="1231" ht="12" customHeight="1">
      <c r="A1231" s="3" t="s">
        <v>7</v>
      </c>
    </row>
    <row r="1232" ht="12" customHeight="1">
      <c r="A1232" s="3" t="s">
        <v>6</v>
      </c>
    </row>
    <row r="1233" ht="12" customHeight="1"/>
    <row r="1234" ht="12" customHeight="1">
      <c r="A1234" s="3" t="s">
        <v>3</v>
      </c>
    </row>
    <row r="1235" ht="12" customHeight="1"/>
    <row r="1236" ht="12" customHeight="1">
      <c r="A1236" s="3" t="s">
        <v>4</v>
      </c>
    </row>
    <row r="1237" ht="12" customHeight="1"/>
    <row r="1238" ht="12" customHeight="1">
      <c r="A1238" s="3" t="s">
        <v>7</v>
      </c>
    </row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634" ht="12" customHeight="1"/>
    <row r="1636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SheetLayoutView="100" workbookViewId="0" topLeftCell="A16">
      <selection activeCell="G39" sqref="G39"/>
    </sheetView>
  </sheetViews>
  <sheetFormatPr defaultColWidth="9.140625" defaultRowHeight="12.75"/>
  <cols>
    <col min="1" max="1" width="36.7109375" style="54" customWidth="1"/>
    <col min="2" max="2" width="13.140625" style="54" customWidth="1"/>
    <col min="3" max="4" width="12.28125" style="54" customWidth="1"/>
    <col min="5" max="6" width="14.421875" style="54" customWidth="1"/>
    <col min="7" max="7" width="15.00390625" style="54" customWidth="1"/>
    <col min="8" max="8" width="11.421875" style="54" customWidth="1"/>
    <col min="9" max="16384" width="9.140625" style="54" customWidth="1"/>
  </cols>
  <sheetData>
    <row r="1" spans="1:8" ht="12.75">
      <c r="A1" s="101" t="s">
        <v>20</v>
      </c>
      <c r="B1" s="101"/>
      <c r="C1" s="101"/>
      <c r="D1" s="101"/>
      <c r="E1" s="101"/>
      <c r="F1" s="101"/>
      <c r="G1" s="101"/>
      <c r="H1" s="101"/>
    </row>
    <row r="2" spans="1:8" ht="12.75">
      <c r="A2" s="101" t="s">
        <v>21</v>
      </c>
      <c r="B2" s="101"/>
      <c r="C2" s="101"/>
      <c r="D2" s="101"/>
      <c r="E2" s="101"/>
      <c r="F2" s="101"/>
      <c r="G2" s="101"/>
      <c r="H2" s="101"/>
    </row>
    <row r="3" spans="1:8" ht="12.75">
      <c r="A3" s="101" t="s">
        <v>22</v>
      </c>
      <c r="B3" s="101"/>
      <c r="C3" s="101"/>
      <c r="D3" s="101"/>
      <c r="E3" s="101"/>
      <c r="F3" s="101"/>
      <c r="G3" s="101"/>
      <c r="H3" s="101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3" t="s">
        <v>80</v>
      </c>
    </row>
    <row r="6" ht="12.75">
      <c r="A6" s="92" t="s">
        <v>265</v>
      </c>
    </row>
    <row r="7" ht="12.75">
      <c r="F7" s="55" t="s">
        <v>184</v>
      </c>
    </row>
    <row r="8" spans="2:8" ht="12.75">
      <c r="B8" s="55" t="s">
        <v>73</v>
      </c>
      <c r="C8" s="55" t="s">
        <v>135</v>
      </c>
      <c r="D8" s="55" t="s">
        <v>175</v>
      </c>
      <c r="E8" s="55" t="s">
        <v>177</v>
      </c>
      <c r="F8" s="55" t="s">
        <v>178</v>
      </c>
      <c r="G8" s="55" t="s">
        <v>179</v>
      </c>
      <c r="H8" s="55" t="s">
        <v>75</v>
      </c>
    </row>
    <row r="9" spans="2:8" ht="12.75">
      <c r="B9" s="55" t="s">
        <v>74</v>
      </c>
      <c r="C9" s="55" t="s">
        <v>136</v>
      </c>
      <c r="D9" s="55" t="s">
        <v>176</v>
      </c>
      <c r="E9" s="55" t="s">
        <v>60</v>
      </c>
      <c r="F9" s="55" t="s">
        <v>60</v>
      </c>
      <c r="G9" s="55" t="s">
        <v>200</v>
      </c>
      <c r="H9" s="55"/>
    </row>
    <row r="10" spans="2:8" ht="12.75">
      <c r="B10" s="55"/>
      <c r="C10" s="55"/>
      <c r="D10" s="55"/>
      <c r="E10" s="55"/>
      <c r="F10" s="55"/>
      <c r="G10" s="56"/>
      <c r="H10" s="55"/>
    </row>
    <row r="11" spans="2:8" ht="12.75">
      <c r="B11" s="55" t="s">
        <v>2</v>
      </c>
      <c r="C11" s="55" t="s">
        <v>2</v>
      </c>
      <c r="D11" s="55" t="s">
        <v>2</v>
      </c>
      <c r="E11" s="55" t="s">
        <v>2</v>
      </c>
      <c r="F11" s="55" t="s">
        <v>2</v>
      </c>
      <c r="G11" s="55" t="s">
        <v>2</v>
      </c>
      <c r="H11" s="55" t="s">
        <v>2</v>
      </c>
    </row>
    <row r="13" spans="1:8" ht="12.75">
      <c r="A13" s="81" t="s">
        <v>203</v>
      </c>
      <c r="B13" s="54">
        <v>314667</v>
      </c>
      <c r="C13" s="54">
        <v>-787</v>
      </c>
      <c r="D13" s="54">
        <v>116320</v>
      </c>
      <c r="E13" s="54">
        <v>89158</v>
      </c>
      <c r="F13" s="54">
        <v>1865</v>
      </c>
      <c r="G13" s="54">
        <v>79940</v>
      </c>
      <c r="H13" s="54">
        <f>SUM(B13:G13)</f>
        <v>601163</v>
      </c>
    </row>
    <row r="14" ht="12.75">
      <c r="A14" s="54" t="s">
        <v>237</v>
      </c>
    </row>
    <row r="17" spans="1:8" ht="12.75">
      <c r="A17" s="81" t="s">
        <v>239</v>
      </c>
      <c r="B17" s="95">
        <v>0</v>
      </c>
      <c r="C17" s="95">
        <v>0</v>
      </c>
      <c r="D17" s="95">
        <v>0</v>
      </c>
      <c r="E17" s="59">
        <v>-9797</v>
      </c>
      <c r="F17" s="96">
        <v>0</v>
      </c>
      <c r="G17" s="95">
        <f>2517</f>
        <v>2517</v>
      </c>
      <c r="H17" s="59">
        <f>SUM(B17:G17)</f>
        <v>-7280</v>
      </c>
    </row>
    <row r="18" spans="1:8" ht="12.75">
      <c r="A18" s="81"/>
      <c r="B18" s="95"/>
      <c r="C18" s="95"/>
      <c r="D18" s="95"/>
      <c r="E18" s="59"/>
      <c r="F18" s="96"/>
      <c r="G18" s="95"/>
      <c r="H18" s="59"/>
    </row>
    <row r="19" spans="1:8" ht="12.75">
      <c r="A19" s="81" t="s">
        <v>297</v>
      </c>
      <c r="B19" s="95">
        <v>0</v>
      </c>
      <c r="C19" s="95">
        <v>0</v>
      </c>
      <c r="D19" s="95">
        <v>0</v>
      </c>
      <c r="E19" s="95">
        <v>0</v>
      </c>
      <c r="F19" s="95">
        <v>9504</v>
      </c>
      <c r="G19" s="95">
        <f>-F19</f>
        <v>-9504</v>
      </c>
      <c r="H19" s="95">
        <f>SUM(B19:G19)</f>
        <v>0</v>
      </c>
    </row>
    <row r="20" spans="1:8" ht="12.75">
      <c r="A20" s="65" t="s">
        <v>290</v>
      </c>
      <c r="B20" s="95"/>
      <c r="C20" s="95"/>
      <c r="D20" s="95"/>
      <c r="E20" s="59"/>
      <c r="F20" s="96"/>
      <c r="G20" s="95"/>
      <c r="H20" s="59"/>
    </row>
    <row r="21" spans="1:8" ht="12.75">
      <c r="A21" s="81"/>
      <c r="B21" s="57"/>
      <c r="C21" s="57"/>
      <c r="D21" s="57"/>
      <c r="E21" s="57"/>
      <c r="F21" s="57"/>
      <c r="G21" s="57"/>
      <c r="H21" s="57"/>
    </row>
    <row r="22" spans="1:8" ht="12.75">
      <c r="A22" s="81" t="s">
        <v>238</v>
      </c>
      <c r="B22" s="59">
        <f aca="true" t="shared" si="0" ref="B22:H22">SUM(B13:B21)</f>
        <v>314667</v>
      </c>
      <c r="C22" s="59">
        <f t="shared" si="0"/>
        <v>-787</v>
      </c>
      <c r="D22" s="59">
        <f t="shared" si="0"/>
        <v>116320</v>
      </c>
      <c r="E22" s="59">
        <f t="shared" si="0"/>
        <v>79361</v>
      </c>
      <c r="F22" s="59">
        <f t="shared" si="0"/>
        <v>11369</v>
      </c>
      <c r="G22" s="59">
        <f t="shared" si="0"/>
        <v>72953</v>
      </c>
      <c r="H22" s="59">
        <f t="shared" si="0"/>
        <v>593883</v>
      </c>
    </row>
    <row r="24" spans="1:8" ht="12.75">
      <c r="A24" s="54" t="s">
        <v>204</v>
      </c>
      <c r="B24" s="85">
        <v>0</v>
      </c>
      <c r="C24" s="85">
        <v>-27</v>
      </c>
      <c r="D24" s="85">
        <v>0</v>
      </c>
      <c r="E24" s="85">
        <v>0</v>
      </c>
      <c r="F24" s="85">
        <v>0</v>
      </c>
      <c r="G24" s="85">
        <v>0</v>
      </c>
      <c r="H24" s="85">
        <f>SUM(B24:G24)</f>
        <v>-27</v>
      </c>
    </row>
    <row r="25" spans="2:8" ht="12.75">
      <c r="B25" s="85"/>
      <c r="C25" s="85"/>
      <c r="D25" s="85"/>
      <c r="E25" s="85"/>
      <c r="F25" s="85"/>
      <c r="G25" s="85"/>
      <c r="H25" s="85"/>
    </row>
    <row r="26" spans="1:8" ht="12.75" hidden="1">
      <c r="A26" s="54" t="s">
        <v>76</v>
      </c>
      <c r="B26" s="85"/>
      <c r="C26" s="85"/>
      <c r="D26" s="85"/>
      <c r="E26" s="85">
        <v>0</v>
      </c>
      <c r="F26" s="85"/>
      <c r="G26" s="85">
        <v>0</v>
      </c>
      <c r="H26" s="85">
        <f>SUM(B26:G26)</f>
        <v>0</v>
      </c>
    </row>
    <row r="27" spans="1:8" ht="12.75" hidden="1">
      <c r="A27" s="54" t="s">
        <v>77</v>
      </c>
      <c r="B27" s="85"/>
      <c r="C27" s="85"/>
      <c r="D27" s="85"/>
      <c r="E27" s="85"/>
      <c r="F27" s="85"/>
      <c r="G27" s="85"/>
      <c r="H27" s="85"/>
    </row>
    <row r="28" spans="2:8" ht="12.75" hidden="1">
      <c r="B28" s="85"/>
      <c r="C28" s="85"/>
      <c r="D28" s="85"/>
      <c r="E28" s="85"/>
      <c r="F28" s="85"/>
      <c r="G28" s="85"/>
      <c r="H28" s="85"/>
    </row>
    <row r="29" spans="1:8" ht="12.75">
      <c r="A29" s="54" t="s">
        <v>235</v>
      </c>
      <c r="B29" s="85">
        <v>0</v>
      </c>
      <c r="C29" s="85">
        <v>0</v>
      </c>
      <c r="D29" s="85">
        <v>0</v>
      </c>
      <c r="E29" s="85">
        <v>0</v>
      </c>
      <c r="F29" s="85">
        <v>-52</v>
      </c>
      <c r="G29" s="85">
        <v>0</v>
      </c>
      <c r="H29" s="85">
        <f>SUM(B29:G29)</f>
        <v>-52</v>
      </c>
    </row>
    <row r="30" spans="2:8" ht="12.75">
      <c r="B30" s="85"/>
      <c r="C30" s="85"/>
      <c r="D30" s="85"/>
      <c r="E30" s="85"/>
      <c r="F30" s="85"/>
      <c r="G30" s="85"/>
      <c r="H30" s="85"/>
    </row>
    <row r="31" spans="1:8" ht="12.75">
      <c r="A31" s="81" t="s">
        <v>240</v>
      </c>
      <c r="B31" s="85"/>
      <c r="C31" s="85"/>
      <c r="D31" s="85"/>
      <c r="E31" s="85"/>
      <c r="F31" s="85"/>
      <c r="G31" s="85"/>
      <c r="H31" s="85"/>
    </row>
    <row r="32" spans="1:8" ht="12.75">
      <c r="A32" s="54" t="s">
        <v>241</v>
      </c>
      <c r="B32" s="85">
        <v>0</v>
      </c>
      <c r="C32" s="85">
        <v>0</v>
      </c>
      <c r="D32" s="85">
        <v>0</v>
      </c>
      <c r="E32" s="85">
        <v>-112</v>
      </c>
      <c r="F32" s="85">
        <v>0</v>
      </c>
      <c r="G32" s="85">
        <v>112</v>
      </c>
      <c r="H32" s="85">
        <f>SUM(B32:G32)</f>
        <v>0</v>
      </c>
    </row>
    <row r="33" spans="2:8" ht="12.75">
      <c r="B33" s="85"/>
      <c r="C33" s="85"/>
      <c r="D33" s="85"/>
      <c r="E33" s="85"/>
      <c r="F33" s="85"/>
      <c r="G33" s="85"/>
      <c r="H33" s="85"/>
    </row>
    <row r="34" spans="1:8" ht="12.75">
      <c r="A34" s="81" t="s">
        <v>236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2811</v>
      </c>
      <c r="H34" s="85">
        <f>SUM(B34:G34)</f>
        <v>2811</v>
      </c>
    </row>
    <row r="35" ht="12.75" hidden="1">
      <c r="B35" s="85"/>
    </row>
    <row r="36" spans="1:8" ht="12.75" hidden="1">
      <c r="A36" s="54" t="s">
        <v>183</v>
      </c>
      <c r="B36" s="85"/>
      <c r="F36" s="54">
        <v>0</v>
      </c>
      <c r="G36" s="54">
        <v>0</v>
      </c>
      <c r="H36" s="54">
        <f>SUM(B36:G36)</f>
        <v>0</v>
      </c>
    </row>
    <row r="37" ht="12.75" hidden="1">
      <c r="B37" s="85"/>
    </row>
    <row r="38" ht="12.75">
      <c r="B38" s="85"/>
    </row>
    <row r="39" spans="1:8" ht="12.75">
      <c r="A39" s="54" t="s">
        <v>301</v>
      </c>
      <c r="B39" s="85">
        <v>0</v>
      </c>
      <c r="C39" s="85">
        <v>0</v>
      </c>
      <c r="D39" s="85">
        <v>0</v>
      </c>
      <c r="E39" s="85">
        <v>0</v>
      </c>
      <c r="F39" s="85">
        <v>0</v>
      </c>
      <c r="G39" s="54">
        <v>-4514</v>
      </c>
      <c r="H39" s="85">
        <f>SUM(B39:G39)</f>
        <v>-4514</v>
      </c>
    </row>
    <row r="40" spans="1:8" ht="12.75">
      <c r="A40" s="100" t="s">
        <v>302</v>
      </c>
      <c r="B40" s="85"/>
      <c r="H40" s="85"/>
    </row>
    <row r="41" ht="12.75">
      <c r="B41" s="85"/>
    </row>
    <row r="42" spans="1:8" ht="13.5" thickBot="1">
      <c r="A42" s="81" t="s">
        <v>266</v>
      </c>
      <c r="B42" s="58">
        <f aca="true" t="shared" si="1" ref="B42:H42">SUM(B22:B39)</f>
        <v>314667</v>
      </c>
      <c r="C42" s="58">
        <f t="shared" si="1"/>
        <v>-814</v>
      </c>
      <c r="D42" s="58">
        <f t="shared" si="1"/>
        <v>116320</v>
      </c>
      <c r="E42" s="58">
        <f t="shared" si="1"/>
        <v>79249</v>
      </c>
      <c r="F42" s="58">
        <f t="shared" si="1"/>
        <v>11317</v>
      </c>
      <c r="G42" s="58">
        <f t="shared" si="1"/>
        <v>71362</v>
      </c>
      <c r="H42" s="58">
        <f t="shared" si="1"/>
        <v>592101</v>
      </c>
    </row>
    <row r="43" ht="13.5" thickTop="1"/>
    <row r="72" ht="12.75">
      <c r="A72" s="48" t="s">
        <v>342</v>
      </c>
    </row>
    <row r="73" ht="12.75">
      <c r="A73" s="2" t="s">
        <v>343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workbookViewId="0" topLeftCell="A36">
      <selection activeCell="C63" sqref="C63"/>
    </sheetView>
  </sheetViews>
  <sheetFormatPr defaultColWidth="9.140625" defaultRowHeight="12.75"/>
  <cols>
    <col min="1" max="1" width="47.28125" style="54" customWidth="1"/>
    <col min="2" max="2" width="16.7109375" style="54" customWidth="1"/>
    <col min="3" max="3" width="15.421875" style="54" bestFit="1" customWidth="1"/>
    <col min="4" max="16384" width="9.140625" style="54" customWidth="1"/>
  </cols>
  <sheetData>
    <row r="1" spans="1:12" ht="12.75">
      <c r="A1" s="101" t="s">
        <v>20</v>
      </c>
      <c r="B1" s="101"/>
      <c r="C1" s="101"/>
      <c r="D1" s="101"/>
      <c r="E1" s="19"/>
      <c r="F1" s="19"/>
      <c r="G1" s="19"/>
      <c r="H1" s="19"/>
      <c r="I1" s="19"/>
      <c r="J1" s="19"/>
      <c r="K1" s="19"/>
      <c r="L1" s="19"/>
    </row>
    <row r="2" spans="1:12" ht="12.75">
      <c r="A2" s="101" t="s">
        <v>21</v>
      </c>
      <c r="B2" s="101"/>
      <c r="C2" s="101"/>
      <c r="D2" s="101"/>
      <c r="E2" s="19"/>
      <c r="F2" s="19"/>
      <c r="G2" s="19"/>
      <c r="H2" s="19"/>
      <c r="I2" s="19"/>
      <c r="J2" s="19"/>
      <c r="K2" s="19"/>
      <c r="L2" s="19"/>
    </row>
    <row r="3" spans="1:12" ht="12.75">
      <c r="A3" s="101" t="s">
        <v>22</v>
      </c>
      <c r="B3" s="101"/>
      <c r="C3" s="101"/>
      <c r="D3" s="101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2.75">
      <c r="A5" s="53" t="s">
        <v>79</v>
      </c>
      <c r="B5" s="53"/>
    </row>
    <row r="6" spans="1:2" ht="12.75">
      <c r="A6" s="92" t="s">
        <v>261</v>
      </c>
      <c r="B6" s="53"/>
    </row>
    <row r="7" ht="12.75">
      <c r="C7" s="56" t="s">
        <v>267</v>
      </c>
    </row>
    <row r="8" ht="12.75">
      <c r="C8" s="56" t="s">
        <v>268</v>
      </c>
    </row>
    <row r="9" ht="12.75">
      <c r="C9" s="55" t="s">
        <v>2</v>
      </c>
    </row>
    <row r="10" spans="1:3" ht="12.75">
      <c r="A10" s="54" t="s">
        <v>219</v>
      </c>
      <c r="C10" s="51"/>
    </row>
    <row r="12" spans="1:3" ht="12.75">
      <c r="A12" s="54" t="s">
        <v>68</v>
      </c>
      <c r="C12" s="59">
        <v>6295</v>
      </c>
    </row>
    <row r="13" ht="12.75">
      <c r="C13" s="59"/>
    </row>
    <row r="14" spans="1:3" ht="12.75">
      <c r="A14" s="54" t="s">
        <v>210</v>
      </c>
      <c r="C14" s="59"/>
    </row>
    <row r="15" ht="12.75">
      <c r="C15" s="59"/>
    </row>
    <row r="16" spans="1:3" ht="12.75">
      <c r="A16" s="54" t="s">
        <v>230</v>
      </c>
      <c r="C16" s="59">
        <v>6008</v>
      </c>
    </row>
    <row r="17" spans="1:3" ht="12.75">
      <c r="A17" s="54" t="s">
        <v>231</v>
      </c>
      <c r="C17" s="57">
        <v>1611</v>
      </c>
    </row>
    <row r="18" ht="12.75">
      <c r="C18" s="59"/>
    </row>
    <row r="19" spans="1:3" ht="12.75">
      <c r="A19" s="54" t="s">
        <v>211</v>
      </c>
      <c r="C19" s="59">
        <f>SUM(C12:C17)</f>
        <v>13914</v>
      </c>
    </row>
    <row r="20" ht="12.75">
      <c r="C20" s="59"/>
    </row>
    <row r="21" spans="1:3" ht="12.75">
      <c r="A21" s="81" t="s">
        <v>233</v>
      </c>
      <c r="C21" s="59">
        <v>2571</v>
      </c>
    </row>
    <row r="22" spans="1:3" ht="12.75">
      <c r="A22" s="81" t="s">
        <v>232</v>
      </c>
      <c r="C22" s="57">
        <v>-13086</v>
      </c>
    </row>
    <row r="23" ht="12.75">
      <c r="C23" s="59"/>
    </row>
    <row r="24" spans="1:3" ht="12.75">
      <c r="A24" s="54" t="s">
        <v>212</v>
      </c>
      <c r="C24" s="59">
        <f>SUM(C19:C22)</f>
        <v>3399</v>
      </c>
    </row>
    <row r="25" ht="12.75">
      <c r="C25" s="59"/>
    </row>
    <row r="26" spans="1:3" ht="12.75">
      <c r="A26" s="54" t="s">
        <v>213</v>
      </c>
      <c r="C26" s="59">
        <v>-1622</v>
      </c>
    </row>
    <row r="27" spans="1:3" ht="12.75">
      <c r="A27" s="54" t="s">
        <v>214</v>
      </c>
      <c r="C27" s="59">
        <v>-5718</v>
      </c>
    </row>
    <row r="28" ht="12.75">
      <c r="C28" s="59"/>
    </row>
    <row r="29" spans="1:3" ht="12.75">
      <c r="A29" s="81" t="s">
        <v>303</v>
      </c>
      <c r="C29" s="82">
        <f>SUM(C24:C27)</f>
        <v>-3941</v>
      </c>
    </row>
    <row r="30" spans="1:3" ht="12.75">
      <c r="A30" s="81"/>
      <c r="C30" s="59"/>
    </row>
    <row r="31" spans="1:3" ht="12.75">
      <c r="A31" s="81" t="s">
        <v>220</v>
      </c>
      <c r="C31" s="59"/>
    </row>
    <row r="32" ht="12.75">
      <c r="C32" s="59"/>
    </row>
    <row r="33" spans="1:3" ht="12.75">
      <c r="A33" s="54" t="s">
        <v>215</v>
      </c>
      <c r="C33" s="59">
        <v>281</v>
      </c>
    </row>
    <row r="34" spans="1:3" ht="12.75">
      <c r="A34" s="54" t="s">
        <v>278</v>
      </c>
      <c r="C34" s="59">
        <v>365</v>
      </c>
    </row>
    <row r="35" spans="1:3" ht="12.75">
      <c r="A35" s="54" t="s">
        <v>216</v>
      </c>
      <c r="C35" s="59">
        <v>-2951</v>
      </c>
    </row>
    <row r="36" spans="1:3" ht="12.75">
      <c r="A36" s="54" t="s">
        <v>217</v>
      </c>
      <c r="C36" s="59">
        <v>-473</v>
      </c>
    </row>
    <row r="37" spans="1:3" ht="12.75">
      <c r="A37" s="81" t="s">
        <v>218</v>
      </c>
      <c r="C37" s="59">
        <v>-641</v>
      </c>
    </row>
    <row r="38" spans="1:3" ht="12.75">
      <c r="A38" s="65" t="s">
        <v>279</v>
      </c>
      <c r="C38" s="59">
        <v>-2</v>
      </c>
    </row>
    <row r="39" spans="1:3" ht="12.75">
      <c r="A39" s="65"/>
      <c r="C39" s="59"/>
    </row>
    <row r="40" spans="1:3" ht="12.75">
      <c r="A40" s="81" t="s">
        <v>304</v>
      </c>
      <c r="C40" s="82">
        <f>SUM(C33:C38)</f>
        <v>-3421</v>
      </c>
    </row>
    <row r="41" spans="1:3" ht="12.75">
      <c r="A41" s="81"/>
      <c r="C41" s="59"/>
    </row>
    <row r="42" spans="1:3" ht="12.75">
      <c r="A42" s="81" t="s">
        <v>221</v>
      </c>
      <c r="C42" s="59"/>
    </row>
    <row r="43" spans="1:3" ht="12.75">
      <c r="A43" s="81"/>
      <c r="C43" s="59"/>
    </row>
    <row r="44" spans="1:3" ht="12.75">
      <c r="A44" s="81" t="s">
        <v>281</v>
      </c>
      <c r="C44" s="59">
        <v>7028</v>
      </c>
    </row>
    <row r="45" spans="1:3" ht="12.75">
      <c r="A45" s="65" t="s">
        <v>222</v>
      </c>
      <c r="C45" s="59">
        <v>-3125</v>
      </c>
    </row>
    <row r="46" spans="1:3" ht="12.75">
      <c r="A46" s="81" t="s">
        <v>280</v>
      </c>
      <c r="C46" s="59">
        <v>-4362</v>
      </c>
    </row>
    <row r="47" spans="1:3" ht="12.75">
      <c r="A47" s="81" t="s">
        <v>223</v>
      </c>
      <c r="C47" s="59">
        <v>-1764</v>
      </c>
    </row>
    <row r="48" spans="1:3" ht="12.75">
      <c r="A48" s="81" t="s">
        <v>224</v>
      </c>
      <c r="C48" s="59">
        <v>-27</v>
      </c>
    </row>
    <row r="49" spans="1:3" ht="12.75">
      <c r="A49" s="81"/>
      <c r="C49" s="59"/>
    </row>
    <row r="50" spans="1:3" ht="12.75">
      <c r="A50" s="54" t="s">
        <v>305</v>
      </c>
      <c r="C50" s="82">
        <f>SUM(C44:C48)</f>
        <v>-2250</v>
      </c>
    </row>
    <row r="52" spans="1:3" ht="12.75">
      <c r="A52" s="54" t="s">
        <v>162</v>
      </c>
      <c r="C52" s="54">
        <f>+C29+C40+C50</f>
        <v>-9612</v>
      </c>
    </row>
    <row r="54" spans="1:3" ht="12.75">
      <c r="A54" s="54" t="s">
        <v>206</v>
      </c>
      <c r="C54" s="54">
        <v>20128</v>
      </c>
    </row>
    <row r="56" spans="1:3" ht="13.5" thickBot="1">
      <c r="A56" s="54" t="s">
        <v>207</v>
      </c>
      <c r="C56" s="58">
        <f>+C52+C54</f>
        <v>10516</v>
      </c>
    </row>
    <row r="57" ht="13.5" thickTop="1"/>
    <row r="58" ht="12.75">
      <c r="A58" s="54" t="s">
        <v>163</v>
      </c>
    </row>
    <row r="60" spans="1:3" ht="12.75">
      <c r="A60" s="54" t="s">
        <v>164</v>
      </c>
      <c r="C60" s="54">
        <v>1864</v>
      </c>
    </row>
    <row r="61" spans="1:3" ht="12.75">
      <c r="A61" s="54" t="s">
        <v>165</v>
      </c>
      <c r="C61" s="54">
        <v>9273</v>
      </c>
    </row>
    <row r="62" spans="1:3" ht="12.75">
      <c r="A62" s="54" t="s">
        <v>166</v>
      </c>
      <c r="C62" s="54">
        <v>-621</v>
      </c>
    </row>
    <row r="63" ht="13.5" thickBot="1">
      <c r="C63" s="58">
        <f>SUM(C60:C62)</f>
        <v>10516</v>
      </c>
    </row>
    <row r="64" ht="13.5" thickTop="1">
      <c r="A64" s="54" t="s">
        <v>160</v>
      </c>
    </row>
    <row r="65" spans="1:2" ht="12.75">
      <c r="A65" s="48" t="s">
        <v>82</v>
      </c>
      <c r="B65" s="48"/>
    </row>
    <row r="66" spans="1:2" ht="12.75">
      <c r="A66" s="2" t="s">
        <v>344</v>
      </c>
      <c r="B66" s="2"/>
    </row>
    <row r="67" ht="12.75">
      <c r="A67" s="54" t="s">
        <v>345</v>
      </c>
    </row>
  </sheetData>
  <mergeCells count="3">
    <mergeCell ref="A3:D3"/>
    <mergeCell ref="A2:D2"/>
    <mergeCell ref="A1:D1"/>
  </mergeCells>
  <printOptions/>
  <pageMargins left="0.75" right="0.54" top="0.42" bottom="0.48" header="0.28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tabSelected="1" view="pageBreakPreview" zoomScale="90" zoomScaleSheetLayoutView="90" workbookViewId="0" topLeftCell="A1">
      <selection activeCell="A39" sqref="A39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9"/>
      <c r="K1" s="19"/>
      <c r="L1" s="19"/>
      <c r="M1" s="19"/>
    </row>
    <row r="2" spans="1:13" ht="12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9"/>
      <c r="K2" s="19"/>
      <c r="L2" s="4"/>
      <c r="M2" s="4"/>
    </row>
    <row r="3" spans="1:13" ht="12" customHeight="1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146</v>
      </c>
    </row>
    <row r="7" spans="1:2" ht="12.75">
      <c r="A7" s="8" t="s">
        <v>93</v>
      </c>
      <c r="B7" s="25" t="s">
        <v>147</v>
      </c>
    </row>
    <row r="8" ht="12.75">
      <c r="A8" s="3"/>
    </row>
    <row r="9" spans="1:11" ht="12.75">
      <c r="A9" s="3"/>
      <c r="B9" s="27" t="s">
        <v>319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 t="s">
        <v>346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320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321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322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323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324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27"/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315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306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27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312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27" t="s">
        <v>307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27" t="s">
        <v>308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 t="s">
        <v>309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 t="s">
        <v>310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 t="s">
        <v>311</v>
      </c>
      <c r="C28" s="5"/>
      <c r="D28" s="5"/>
      <c r="E28" s="5"/>
      <c r="F28" s="5"/>
      <c r="G28" s="5"/>
      <c r="H28" s="21"/>
      <c r="I28" s="5"/>
      <c r="J28" s="5"/>
      <c r="K28" s="5"/>
    </row>
    <row r="29" spans="2:11" ht="12.75">
      <c r="B29" s="27"/>
      <c r="C29" s="5"/>
      <c r="D29" s="5"/>
      <c r="E29" s="5"/>
      <c r="F29" s="5"/>
      <c r="G29" s="5"/>
      <c r="H29" s="21"/>
      <c r="I29" s="5"/>
      <c r="J29" s="5"/>
      <c r="K29" s="5"/>
    </row>
    <row r="30" spans="2:11" ht="12.75">
      <c r="B30" s="3" t="s">
        <v>335</v>
      </c>
      <c r="C30" s="5"/>
      <c r="D30" s="5"/>
      <c r="E30" s="5"/>
      <c r="F30" s="5"/>
      <c r="G30" s="5"/>
      <c r="H30" s="21"/>
      <c r="I30" s="5"/>
      <c r="J30" s="5"/>
      <c r="K30" s="5"/>
    </row>
    <row r="31" spans="2:11" ht="12.75">
      <c r="B31" s="3" t="s">
        <v>347</v>
      </c>
      <c r="C31" s="5"/>
      <c r="D31" s="5"/>
      <c r="E31" s="5"/>
      <c r="F31" s="5"/>
      <c r="G31" s="5"/>
      <c r="H31" s="21"/>
      <c r="I31" s="5"/>
      <c r="J31" s="5"/>
      <c r="K31" s="5"/>
    </row>
    <row r="32" spans="2:11" ht="12.75">
      <c r="B32" s="3" t="s">
        <v>337</v>
      </c>
      <c r="C32" s="5"/>
      <c r="D32" s="5"/>
      <c r="E32" s="5"/>
      <c r="F32" s="5"/>
      <c r="G32" s="5"/>
      <c r="H32" s="21"/>
      <c r="I32" s="5"/>
      <c r="J32" s="5"/>
      <c r="K32" s="5"/>
    </row>
    <row r="33" spans="2:11" ht="12.75">
      <c r="B33" s="3" t="s">
        <v>336</v>
      </c>
      <c r="C33" s="5"/>
      <c r="D33" s="5"/>
      <c r="E33" s="5"/>
      <c r="F33" s="5"/>
      <c r="G33" s="5"/>
      <c r="H33" s="21"/>
      <c r="I33" s="5"/>
      <c r="J33" s="5"/>
      <c r="K33" s="5"/>
    </row>
    <row r="34" spans="2:11" ht="12.75">
      <c r="B34" s="27"/>
      <c r="C34" s="5"/>
      <c r="D34" s="5"/>
      <c r="E34" s="5"/>
      <c r="F34" s="5"/>
      <c r="G34" s="5"/>
      <c r="H34" s="21"/>
      <c r="I34" s="5"/>
      <c r="J34" s="5"/>
      <c r="K34" s="5"/>
    </row>
    <row r="35" spans="2:11" ht="12.75">
      <c r="B35" s="27"/>
      <c r="C35" s="5"/>
      <c r="D35" s="5"/>
      <c r="E35" s="5"/>
      <c r="F35" s="5"/>
      <c r="G35" s="5"/>
      <c r="H35" s="70" t="s">
        <v>250</v>
      </c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70" t="s">
        <v>255</v>
      </c>
      <c r="I36" s="5"/>
      <c r="J36" s="5"/>
      <c r="K36" s="5"/>
    </row>
    <row r="37" spans="2:11" ht="12.75">
      <c r="B37" s="3"/>
      <c r="C37" s="5"/>
      <c r="D37" s="5"/>
      <c r="E37" s="5"/>
      <c r="F37" s="62" t="s">
        <v>60</v>
      </c>
      <c r="G37" s="5"/>
      <c r="H37" s="70" t="s">
        <v>256</v>
      </c>
      <c r="I37" s="5"/>
      <c r="J37" s="5"/>
      <c r="K37" s="5"/>
    </row>
    <row r="38" spans="2:11" ht="12.75">
      <c r="B38" s="3"/>
      <c r="C38" s="5"/>
      <c r="D38" s="5"/>
      <c r="E38" s="5"/>
      <c r="F38" s="4" t="s">
        <v>2</v>
      </c>
      <c r="G38" s="5"/>
      <c r="H38" s="21" t="s">
        <v>180</v>
      </c>
      <c r="I38" s="5"/>
      <c r="J38" s="5"/>
      <c r="K38" s="5"/>
    </row>
    <row r="39" spans="2:11" ht="12.75">
      <c r="B39" s="3"/>
      <c r="C39" s="5"/>
      <c r="D39" s="5"/>
      <c r="E39" s="5"/>
      <c r="F39" s="28"/>
      <c r="G39" s="5"/>
      <c r="H39" s="5"/>
      <c r="I39" s="5"/>
      <c r="J39" s="5"/>
      <c r="K39" s="5"/>
    </row>
    <row r="40" spans="2:11" ht="12.75">
      <c r="B40" s="27" t="s">
        <v>225</v>
      </c>
      <c r="C40" s="5"/>
      <c r="D40" s="5"/>
      <c r="E40" s="5"/>
      <c r="F40" s="28">
        <v>286496</v>
      </c>
      <c r="G40" s="5"/>
      <c r="H40" s="72">
        <v>191.74</v>
      </c>
      <c r="I40" s="5"/>
      <c r="J40" s="5"/>
      <c r="K40" s="5"/>
    </row>
    <row r="41" spans="2:11" ht="12.75">
      <c r="B41" s="3" t="s">
        <v>242</v>
      </c>
      <c r="C41" s="5"/>
      <c r="D41" s="5"/>
      <c r="E41" s="5"/>
      <c r="F41" s="28">
        <v>-7280</v>
      </c>
      <c r="G41" s="5"/>
      <c r="H41" s="71">
        <v>-2.32</v>
      </c>
      <c r="I41" s="5"/>
      <c r="J41" s="5"/>
      <c r="K41" s="5"/>
    </row>
    <row r="42" spans="2:11" ht="13.5" thickBot="1">
      <c r="B42" s="27" t="s">
        <v>226</v>
      </c>
      <c r="C42" s="5"/>
      <c r="D42" s="5"/>
      <c r="E42" s="5"/>
      <c r="F42" s="64">
        <f>SUM(F40:F41)</f>
        <v>279216</v>
      </c>
      <c r="G42" s="5"/>
      <c r="H42" s="73">
        <f>SUM(H40:H41)</f>
        <v>189.42000000000002</v>
      </c>
      <c r="I42" s="5"/>
      <c r="J42" s="5"/>
      <c r="K42" s="5"/>
    </row>
    <row r="43" spans="2:11" ht="13.5" thickTop="1">
      <c r="B43" s="3"/>
      <c r="C43" s="5"/>
      <c r="D43" s="5"/>
      <c r="E43" s="5"/>
      <c r="F43" s="30"/>
      <c r="G43" s="5"/>
      <c r="H43" s="5"/>
      <c r="I43" s="5"/>
      <c r="J43" s="5"/>
      <c r="K43" s="5"/>
    </row>
    <row r="44" spans="2:11" ht="12.75">
      <c r="B44" s="27" t="s">
        <v>245</v>
      </c>
      <c r="C44" s="5"/>
      <c r="D44" s="5"/>
      <c r="E44" s="5"/>
      <c r="F44" s="30"/>
      <c r="G44" s="5"/>
      <c r="H44" s="5"/>
      <c r="I44" s="5"/>
      <c r="J44" s="5"/>
      <c r="K44" s="5"/>
    </row>
    <row r="45" spans="2:11" ht="12.75">
      <c r="B45" s="94"/>
      <c r="C45" s="5"/>
      <c r="D45" s="5"/>
      <c r="E45" s="5"/>
      <c r="F45" s="30"/>
      <c r="G45" s="5"/>
      <c r="H45" s="5"/>
      <c r="I45" s="5"/>
      <c r="J45" s="5"/>
      <c r="K45" s="5"/>
    </row>
    <row r="46" spans="2:11" ht="12.75">
      <c r="B46" s="3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44" t="s">
        <v>94</v>
      </c>
      <c r="B47" s="8" t="s">
        <v>148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44"/>
      <c r="B48" s="8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21"/>
      <c r="B49" s="3" t="s">
        <v>167</v>
      </c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3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44" t="s">
        <v>95</v>
      </c>
      <c r="B51" s="8" t="s">
        <v>149</v>
      </c>
      <c r="C51" s="5"/>
      <c r="D51" s="5"/>
      <c r="E51" s="5"/>
      <c r="F51" s="5"/>
      <c r="G51" s="5"/>
      <c r="H51" s="5"/>
      <c r="I51" s="5"/>
      <c r="J51" s="5"/>
      <c r="K51" s="5"/>
    </row>
    <row r="52" spans="2:11" ht="12.75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21"/>
      <c r="B53" s="27" t="s">
        <v>316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44" t="s">
        <v>96</v>
      </c>
      <c r="B55" s="8" t="s">
        <v>150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21"/>
      <c r="B57" s="27" t="s">
        <v>269</v>
      </c>
      <c r="C57" s="5"/>
      <c r="D57" s="5"/>
      <c r="E57" s="5"/>
      <c r="F57" s="5"/>
      <c r="G57" s="5"/>
      <c r="H57" s="5"/>
      <c r="I57" s="5"/>
      <c r="J57" s="5"/>
      <c r="K57" s="5"/>
    </row>
    <row r="58" spans="2:11" ht="12.75"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44" t="s">
        <v>97</v>
      </c>
      <c r="B59" s="8" t="s">
        <v>151</v>
      </c>
      <c r="C59" s="5"/>
      <c r="D59" s="5"/>
      <c r="E59" s="5"/>
      <c r="F59" s="5"/>
      <c r="G59" s="5"/>
      <c r="H59" s="5"/>
      <c r="I59" s="5"/>
      <c r="J59" s="5"/>
      <c r="K59" s="5"/>
    </row>
    <row r="60" spans="2:11" ht="12.75">
      <c r="B60" s="3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21"/>
      <c r="B61" s="27" t="s">
        <v>317</v>
      </c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27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44" t="s">
        <v>98</v>
      </c>
      <c r="B63" s="8" t="s">
        <v>152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21"/>
      <c r="B64" s="3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21"/>
      <c r="B65" s="27" t="s">
        <v>318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21"/>
      <c r="B66" s="3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21"/>
      <c r="B67" s="27" t="s">
        <v>270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21"/>
      <c r="B68" s="3" t="s">
        <v>53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21"/>
      <c r="B69" s="3"/>
      <c r="C69" s="5"/>
      <c r="D69" s="5"/>
      <c r="E69" s="5"/>
      <c r="F69" s="5"/>
      <c r="G69" s="5"/>
      <c r="H69" s="21" t="s">
        <v>48</v>
      </c>
      <c r="I69" s="5"/>
      <c r="J69" s="5"/>
      <c r="K69" s="5"/>
    </row>
    <row r="70" spans="1:11" ht="12.75">
      <c r="A70" s="21"/>
      <c r="C70" s="4" t="s">
        <v>44</v>
      </c>
      <c r="D70" s="4" t="s">
        <v>42</v>
      </c>
      <c r="E70" s="4" t="s">
        <v>46</v>
      </c>
      <c r="G70" s="5"/>
      <c r="H70" s="70" t="s">
        <v>251</v>
      </c>
      <c r="I70" s="5"/>
      <c r="J70" s="5"/>
      <c r="K70" s="5"/>
    </row>
    <row r="71" spans="1:11" ht="12.75">
      <c r="A71" s="21"/>
      <c r="B71" s="34" t="s">
        <v>49</v>
      </c>
      <c r="C71" s="32" t="s">
        <v>45</v>
      </c>
      <c r="D71" s="32" t="s">
        <v>43</v>
      </c>
      <c r="E71" s="32" t="s">
        <v>43</v>
      </c>
      <c r="F71" s="32" t="s">
        <v>47</v>
      </c>
      <c r="G71" s="5"/>
      <c r="H71" s="31" t="s">
        <v>252</v>
      </c>
      <c r="I71" s="5"/>
      <c r="J71" s="5"/>
      <c r="K71" s="5"/>
    </row>
    <row r="72" spans="1:11" ht="12.75">
      <c r="A72" s="21"/>
      <c r="B72" s="6"/>
      <c r="C72" s="4"/>
      <c r="D72" s="4"/>
      <c r="E72" s="5"/>
      <c r="F72" s="5"/>
      <c r="G72" s="5"/>
      <c r="H72" s="5"/>
      <c r="I72" s="5"/>
      <c r="J72" s="5"/>
      <c r="K72" s="5"/>
    </row>
    <row r="73" spans="2:11" ht="12.75">
      <c r="B73" s="27" t="s">
        <v>227</v>
      </c>
      <c r="C73" s="28">
        <v>7000</v>
      </c>
      <c r="D73" s="36">
        <v>0.56</v>
      </c>
      <c r="E73" s="36">
        <v>0.56</v>
      </c>
      <c r="F73" s="36">
        <v>0.56</v>
      </c>
      <c r="G73" s="28"/>
      <c r="H73" s="28">
        <v>3953</v>
      </c>
      <c r="I73" s="5"/>
      <c r="J73" s="5"/>
      <c r="K73" s="5"/>
    </row>
    <row r="74" spans="2:11" ht="12.75">
      <c r="B74" s="27" t="s">
        <v>283</v>
      </c>
      <c r="C74" s="28">
        <v>40000</v>
      </c>
      <c r="D74" s="36">
        <v>0.58</v>
      </c>
      <c r="E74" s="36">
        <v>0.57</v>
      </c>
      <c r="F74" s="36">
        <v>0.575</v>
      </c>
      <c r="G74" s="28"/>
      <c r="H74" s="28">
        <v>23193</v>
      </c>
      <c r="I74" s="5"/>
      <c r="J74" s="5"/>
      <c r="K74" s="5"/>
    </row>
    <row r="75" spans="2:11" ht="12.75">
      <c r="B75" s="6"/>
      <c r="C75" s="37">
        <f>SUM(C73:C74)</f>
        <v>47000</v>
      </c>
      <c r="D75" s="38"/>
      <c r="E75" s="38"/>
      <c r="F75" s="38"/>
      <c r="G75" s="30"/>
      <c r="H75" s="37">
        <f>SUM(H73:H74)</f>
        <v>27146</v>
      </c>
      <c r="I75" s="5"/>
      <c r="J75" s="5"/>
      <c r="K75" s="5"/>
    </row>
    <row r="76" spans="2:11" ht="12.75">
      <c r="B76" s="6"/>
      <c r="C76" s="30"/>
      <c r="D76" s="38"/>
      <c r="E76" s="38"/>
      <c r="F76" s="38"/>
      <c r="G76" s="30"/>
      <c r="H76" s="30"/>
      <c r="I76" s="5"/>
      <c r="J76" s="5"/>
      <c r="K76" s="5"/>
    </row>
    <row r="77" spans="2:11" ht="12.75">
      <c r="B77" s="41" t="s">
        <v>54</v>
      </c>
      <c r="C77" s="30"/>
      <c r="D77" s="38"/>
      <c r="E77" s="38"/>
      <c r="F77" s="38"/>
      <c r="G77" s="30"/>
      <c r="H77" s="30"/>
      <c r="I77" s="5"/>
      <c r="J77" s="5"/>
      <c r="K77" s="5"/>
    </row>
    <row r="78" spans="1:11" ht="12.75">
      <c r="A78" s="21"/>
      <c r="B78" s="6"/>
      <c r="C78" s="4"/>
      <c r="D78" s="33"/>
      <c r="E78" s="33"/>
      <c r="F78" s="33"/>
      <c r="G78" s="5"/>
      <c r="H78" s="35"/>
      <c r="I78" s="5"/>
      <c r="J78" s="5"/>
      <c r="K78" s="5"/>
    </row>
    <row r="79" spans="2:11" ht="12.75">
      <c r="B79" s="27" t="s">
        <v>325</v>
      </c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3" t="s">
        <v>326</v>
      </c>
      <c r="C80" s="5"/>
      <c r="D80" s="5"/>
      <c r="E80" s="5"/>
      <c r="F80" s="5"/>
      <c r="G80" s="5"/>
      <c r="H80" s="5"/>
      <c r="I80" s="5"/>
      <c r="J80" s="5"/>
      <c r="K80" s="5"/>
    </row>
    <row r="81" spans="1:9" ht="12" customHeight="1">
      <c r="A81" s="3"/>
      <c r="B81" s="3" t="s">
        <v>327</v>
      </c>
      <c r="C81" s="5"/>
      <c r="D81" s="5"/>
      <c r="E81" s="5"/>
      <c r="F81" s="5"/>
      <c r="G81" s="5"/>
      <c r="H81" s="5"/>
      <c r="I81" s="5"/>
    </row>
    <row r="82" spans="1:2" ht="12" customHeight="1">
      <c r="A82" s="3"/>
      <c r="B82" s="3" t="s">
        <v>332</v>
      </c>
    </row>
    <row r="83" spans="1:2" ht="12" customHeight="1">
      <c r="A83" s="3"/>
      <c r="B83" s="3"/>
    </row>
    <row r="84" spans="1:2" ht="12" customHeight="1">
      <c r="A84" s="8" t="s">
        <v>99</v>
      </c>
      <c r="B84" s="8" t="s">
        <v>85</v>
      </c>
    </row>
    <row r="85" spans="1:2" ht="12" customHeight="1">
      <c r="A85" s="8"/>
      <c r="B85" s="8"/>
    </row>
    <row r="86" spans="1:2" ht="12" customHeight="1">
      <c r="A86" s="8"/>
      <c r="B86" s="3" t="s">
        <v>333</v>
      </c>
    </row>
    <row r="87" spans="1:8" ht="12" customHeight="1">
      <c r="A87" s="8"/>
      <c r="B87" s="3" t="s">
        <v>334</v>
      </c>
      <c r="F87" s="70"/>
      <c r="H87" s="70"/>
    </row>
    <row r="88" spans="1:8" ht="12" customHeight="1">
      <c r="A88" s="8"/>
      <c r="B88" s="3"/>
      <c r="F88" s="4"/>
      <c r="H88" s="4"/>
    </row>
    <row r="89" spans="1:8" ht="12" customHeight="1">
      <c r="A89" s="3"/>
      <c r="B89" s="3"/>
      <c r="F89" s="17"/>
      <c r="H89" s="17"/>
    </row>
    <row r="90" spans="1:2" ht="12" customHeight="1">
      <c r="A90" s="44" t="s">
        <v>100</v>
      </c>
      <c r="B90" s="8" t="s">
        <v>153</v>
      </c>
    </row>
    <row r="91" spans="1:2" ht="12" customHeight="1">
      <c r="A91" s="3"/>
      <c r="B91" s="94"/>
    </row>
    <row r="92" spans="1:2" ht="12" customHeight="1">
      <c r="A92" s="21"/>
      <c r="B92" s="27" t="s">
        <v>271</v>
      </c>
    </row>
    <row r="93" ht="12" customHeight="1">
      <c r="B93" s="3"/>
    </row>
    <row r="94" spans="4:7" ht="12" customHeight="1">
      <c r="D94" s="19"/>
      <c r="E94" s="19"/>
      <c r="F94" s="19"/>
      <c r="G94" s="19"/>
    </row>
    <row r="95" spans="3:9" ht="12" customHeight="1">
      <c r="C95" s="19"/>
      <c r="D95" s="19"/>
      <c r="E95" s="19" t="s">
        <v>186</v>
      </c>
      <c r="F95" s="76" t="s">
        <v>189</v>
      </c>
      <c r="G95" s="77"/>
      <c r="I95" s="77"/>
    </row>
    <row r="96" spans="2:9" ht="12" customHeight="1">
      <c r="B96" s="22"/>
      <c r="C96" s="19" t="s">
        <v>28</v>
      </c>
      <c r="D96" s="19" t="s">
        <v>29</v>
      </c>
      <c r="E96" s="76" t="s">
        <v>187</v>
      </c>
      <c r="F96" s="76" t="s">
        <v>188</v>
      </c>
      <c r="G96" s="25"/>
      <c r="H96" s="86" t="s">
        <v>244</v>
      </c>
      <c r="I96" s="19" t="s">
        <v>191</v>
      </c>
    </row>
    <row r="97" spans="2:9" ht="12" customHeight="1">
      <c r="B97" s="22"/>
      <c r="C97" s="4" t="s">
        <v>2</v>
      </c>
      <c r="D97" s="4" t="s">
        <v>2</v>
      </c>
      <c r="E97" s="4" t="s">
        <v>2</v>
      </c>
      <c r="F97" s="4" t="s">
        <v>2</v>
      </c>
      <c r="G97" s="25"/>
      <c r="H97" s="4" t="s">
        <v>2</v>
      </c>
      <c r="I97" s="4" t="s">
        <v>2</v>
      </c>
    </row>
    <row r="98" spans="2:9" ht="12.75">
      <c r="B98" s="22" t="s">
        <v>32</v>
      </c>
      <c r="F98" s="6"/>
      <c r="I98" s="39"/>
    </row>
    <row r="99" spans="2:9" ht="12.75">
      <c r="B99" s="3" t="s">
        <v>190</v>
      </c>
      <c r="C99" s="2">
        <v>101582</v>
      </c>
      <c r="D99" s="2">
        <v>12043</v>
      </c>
      <c r="E99" s="75">
        <v>6941</v>
      </c>
      <c r="F99" s="75">
        <v>10623</v>
      </c>
      <c r="G99" s="17"/>
      <c r="H99" s="87">
        <v>0</v>
      </c>
      <c r="I99" s="29">
        <f>SUM(C99:H99)</f>
        <v>131189</v>
      </c>
    </row>
    <row r="100" spans="2:9" ht="12.75">
      <c r="B100" s="27" t="s">
        <v>243</v>
      </c>
      <c r="C100" s="2">
        <v>102</v>
      </c>
      <c r="D100" s="87">
        <v>0</v>
      </c>
      <c r="E100" s="88">
        <v>0</v>
      </c>
      <c r="F100" s="88">
        <v>0</v>
      </c>
      <c r="G100" s="17"/>
      <c r="H100" s="2">
        <v>-102</v>
      </c>
      <c r="I100" s="90">
        <v>0</v>
      </c>
    </row>
    <row r="101" spans="2:9" ht="13.5" thickBot="1">
      <c r="B101" s="3"/>
      <c r="C101" s="78">
        <f>SUM(C99:C100)</f>
        <v>101684</v>
      </c>
      <c r="D101" s="78">
        <f>SUM(D99:D100)</f>
        <v>12043</v>
      </c>
      <c r="E101" s="78">
        <f>SUM(E99:E100)</f>
        <v>6941</v>
      </c>
      <c r="F101" s="78">
        <f>SUM(F99:F100)</f>
        <v>10623</v>
      </c>
      <c r="G101" s="78"/>
      <c r="H101" s="78">
        <f>SUM(H99:H100)</f>
        <v>-102</v>
      </c>
      <c r="I101" s="78">
        <f>SUM(I99:I100)</f>
        <v>131189</v>
      </c>
    </row>
    <row r="102" spans="6:10" ht="13.5" thickTop="1">
      <c r="F102" s="75"/>
      <c r="G102" s="17"/>
      <c r="H102" s="75"/>
      <c r="J102" s="23"/>
    </row>
    <row r="103" spans="2:10" ht="12.75">
      <c r="B103" s="22" t="s">
        <v>192</v>
      </c>
      <c r="F103" s="75"/>
      <c r="G103" s="17"/>
      <c r="H103" s="75"/>
      <c r="J103" s="23"/>
    </row>
    <row r="104" spans="2:9" ht="12.75">
      <c r="B104" s="2" t="s">
        <v>193</v>
      </c>
      <c r="C104" s="2">
        <v>3684</v>
      </c>
      <c r="D104" s="2">
        <v>765</v>
      </c>
      <c r="E104" s="75">
        <v>-352</v>
      </c>
      <c r="F104" s="75">
        <v>3904</v>
      </c>
      <c r="G104" s="17"/>
      <c r="H104" s="87">
        <v>0</v>
      </c>
      <c r="I104" s="23">
        <f>SUM(C104:H104)</f>
        <v>8001</v>
      </c>
    </row>
    <row r="105" spans="2:9" ht="12.75">
      <c r="B105" s="2" t="s">
        <v>229</v>
      </c>
      <c r="F105" s="75"/>
      <c r="G105" s="17"/>
      <c r="I105" s="84">
        <v>811</v>
      </c>
    </row>
    <row r="106" spans="2:9" ht="12.75">
      <c r="B106" s="2" t="s">
        <v>66</v>
      </c>
      <c r="F106" s="75"/>
      <c r="G106" s="17"/>
      <c r="I106" s="23">
        <f>SUM(I104:I105)</f>
        <v>8812</v>
      </c>
    </row>
    <row r="107" spans="2:9" ht="12.75">
      <c r="B107" s="2" t="s">
        <v>196</v>
      </c>
      <c r="F107" s="75"/>
      <c r="G107" s="17"/>
      <c r="I107" s="23">
        <v>-1673</v>
      </c>
    </row>
    <row r="108" spans="2:9" ht="12.75">
      <c r="B108" s="70" t="s">
        <v>228</v>
      </c>
      <c r="F108" s="75"/>
      <c r="G108" s="17"/>
      <c r="I108" s="23">
        <v>-3</v>
      </c>
    </row>
    <row r="109" spans="2:9" ht="12.75">
      <c r="B109" s="2" t="s">
        <v>194</v>
      </c>
      <c r="F109" s="75"/>
      <c r="G109" s="17"/>
      <c r="I109" s="23"/>
    </row>
    <row r="110" spans="2:9" ht="12.75">
      <c r="B110" s="2" t="s">
        <v>197</v>
      </c>
      <c r="F110" s="75"/>
      <c r="G110" s="17"/>
      <c r="I110" s="23">
        <v>-841</v>
      </c>
    </row>
    <row r="111" spans="2:9" ht="12.75">
      <c r="B111" s="70" t="s">
        <v>68</v>
      </c>
      <c r="F111" s="75"/>
      <c r="G111" s="17"/>
      <c r="I111" s="89">
        <f>SUM(I106:I110)</f>
        <v>6295</v>
      </c>
    </row>
    <row r="112" spans="8:10" ht="12.75">
      <c r="H112" s="43"/>
      <c r="I112" s="9"/>
      <c r="J112" s="43"/>
    </row>
    <row r="113" spans="1:10" ht="12.75">
      <c r="A113" s="44" t="s">
        <v>101</v>
      </c>
      <c r="B113" s="25" t="s">
        <v>154</v>
      </c>
      <c r="H113" s="43"/>
      <c r="I113" s="9"/>
      <c r="J113" s="43"/>
    </row>
    <row r="114" spans="8:10" ht="12.75">
      <c r="H114" s="43"/>
      <c r="I114" s="9"/>
      <c r="J114" s="43"/>
    </row>
    <row r="115" spans="1:10" ht="12.75">
      <c r="A115" s="21"/>
      <c r="B115" s="2" t="s">
        <v>138</v>
      </c>
      <c r="H115" s="43"/>
      <c r="I115" s="9"/>
      <c r="J115" s="43"/>
    </row>
    <row r="116" spans="2:10" ht="12.75">
      <c r="B116" s="2" t="s">
        <v>86</v>
      </c>
      <c r="H116" s="43"/>
      <c r="I116" s="9"/>
      <c r="J116" s="43"/>
    </row>
    <row r="117" spans="8:10" ht="12.75">
      <c r="H117" s="43"/>
      <c r="I117" s="9"/>
      <c r="J117" s="43"/>
    </row>
    <row r="118" spans="1:10" ht="12.75">
      <c r="A118" s="44" t="s">
        <v>102</v>
      </c>
      <c r="B118" s="25" t="s">
        <v>155</v>
      </c>
      <c r="H118" s="43"/>
      <c r="I118" s="9"/>
      <c r="J118" s="43"/>
    </row>
    <row r="119" spans="8:10" ht="12.75">
      <c r="H119" s="43"/>
      <c r="I119" s="9"/>
      <c r="J119" s="43"/>
    </row>
    <row r="120" spans="1:10" ht="12.75">
      <c r="A120" s="21"/>
      <c r="B120" s="2" t="s">
        <v>88</v>
      </c>
      <c r="H120" s="43"/>
      <c r="I120" s="9"/>
      <c r="J120" s="43"/>
    </row>
    <row r="121" spans="2:10" ht="12.75">
      <c r="B121" s="2" t="s">
        <v>87</v>
      </c>
      <c r="H121" s="43"/>
      <c r="I121" s="9"/>
      <c r="J121" s="43"/>
    </row>
    <row r="122" spans="8:10" ht="12.75">
      <c r="H122" s="43"/>
      <c r="I122" s="9"/>
      <c r="J122" s="43"/>
    </row>
    <row r="123" spans="1:10" ht="12.75">
      <c r="A123" s="8" t="s">
        <v>103</v>
      </c>
      <c r="B123" s="25" t="s">
        <v>156</v>
      </c>
      <c r="H123" s="43"/>
      <c r="I123" s="9"/>
      <c r="J123" s="43"/>
    </row>
    <row r="124" spans="8:10" ht="12.75">
      <c r="H124" s="43"/>
      <c r="I124" s="9"/>
      <c r="J124" s="43"/>
    </row>
    <row r="125" spans="1:11" ht="12.75">
      <c r="A125" s="3"/>
      <c r="B125" s="27" t="s">
        <v>272</v>
      </c>
      <c r="C125" s="5"/>
      <c r="E125" s="5"/>
      <c r="F125" s="5"/>
      <c r="G125" s="5"/>
      <c r="H125" s="5"/>
      <c r="I125" s="5"/>
      <c r="J125" s="5"/>
      <c r="K125" s="5"/>
    </row>
    <row r="126" spans="1:11" ht="12.75">
      <c r="A126" s="3"/>
      <c r="B126" s="3"/>
      <c r="C126" s="5"/>
      <c r="E126" s="5"/>
      <c r="F126" s="5"/>
      <c r="G126" s="5"/>
      <c r="H126" s="5"/>
      <c r="I126" s="5"/>
      <c r="J126" s="5"/>
      <c r="K126" s="5"/>
    </row>
    <row r="127" spans="1:11" ht="12.75">
      <c r="A127" s="8" t="s">
        <v>104</v>
      </c>
      <c r="B127" s="8" t="s">
        <v>157</v>
      </c>
      <c r="C127" s="5"/>
      <c r="E127" s="5"/>
      <c r="F127" s="5"/>
      <c r="G127" s="5"/>
      <c r="H127" s="5"/>
      <c r="I127" s="5"/>
      <c r="J127" s="5"/>
      <c r="K127" s="5"/>
    </row>
    <row r="128" spans="1:11" ht="12.75">
      <c r="A128" s="3"/>
      <c r="B128" s="3"/>
      <c r="C128" s="5"/>
      <c r="E128" s="5"/>
      <c r="F128" s="5"/>
      <c r="G128" s="5"/>
      <c r="H128" s="5"/>
      <c r="I128" s="5"/>
      <c r="J128" s="5"/>
      <c r="K128" s="5"/>
    </row>
    <row r="129" spans="1:11" ht="12.75">
      <c r="A129" s="3"/>
      <c r="B129" s="3" t="s">
        <v>198</v>
      </c>
      <c r="C129" s="5"/>
      <c r="E129" s="5"/>
      <c r="F129" s="70" t="s">
        <v>254</v>
      </c>
      <c r="G129" s="5"/>
      <c r="H129" s="70" t="s">
        <v>254</v>
      </c>
      <c r="I129" s="5"/>
      <c r="J129" s="5"/>
      <c r="K129" s="5"/>
    </row>
    <row r="130" spans="1:11" ht="12.75">
      <c r="A130" s="3"/>
      <c r="B130" s="3"/>
      <c r="C130" s="5"/>
      <c r="E130" s="5"/>
      <c r="F130" s="70" t="s">
        <v>268</v>
      </c>
      <c r="G130" s="21"/>
      <c r="H130" s="70" t="s">
        <v>253</v>
      </c>
      <c r="I130" s="21"/>
      <c r="J130" s="21"/>
      <c r="K130" s="5"/>
    </row>
    <row r="131" spans="1:11" ht="12.75">
      <c r="A131" s="3"/>
      <c r="B131" s="3"/>
      <c r="C131" s="5"/>
      <c r="E131" s="5"/>
      <c r="F131" s="21" t="s">
        <v>90</v>
      </c>
      <c r="G131" s="21"/>
      <c r="H131" s="21" t="s">
        <v>90</v>
      </c>
      <c r="I131" s="21"/>
      <c r="J131" s="21"/>
      <c r="K131" s="5"/>
    </row>
    <row r="132" spans="1:11" ht="12.75">
      <c r="A132" s="3"/>
      <c r="B132" s="3" t="s">
        <v>89</v>
      </c>
      <c r="C132" s="5"/>
      <c r="E132" s="5"/>
      <c r="F132" s="5"/>
      <c r="G132" s="5"/>
      <c r="H132" s="4"/>
      <c r="I132" s="5"/>
      <c r="J132" s="5"/>
      <c r="K132" s="5"/>
    </row>
    <row r="133" spans="1:11" ht="13.5" thickBot="1">
      <c r="A133" s="3"/>
      <c r="B133" s="3" t="s">
        <v>168</v>
      </c>
      <c r="C133" s="5"/>
      <c r="E133" s="5"/>
      <c r="F133" s="98">
        <v>123.2</v>
      </c>
      <c r="G133" s="5"/>
      <c r="H133" s="69">
        <v>119.6</v>
      </c>
      <c r="I133" s="5"/>
      <c r="J133" s="5"/>
      <c r="K133" s="5"/>
    </row>
    <row r="134" spans="1:11" ht="13.5" thickTop="1">
      <c r="A134" s="94"/>
      <c r="B134" s="3"/>
      <c r="C134" s="5"/>
      <c r="E134" s="5"/>
      <c r="F134" s="79"/>
      <c r="G134" s="5"/>
      <c r="H134" s="80"/>
      <c r="I134" s="5"/>
      <c r="J134" s="5"/>
      <c r="K134" s="5"/>
    </row>
    <row r="135" spans="1:11" ht="12.75">
      <c r="A135" s="8" t="s">
        <v>247</v>
      </c>
      <c r="B135" s="91" t="s">
        <v>249</v>
      </c>
      <c r="C135" s="5"/>
      <c r="E135" s="5"/>
      <c r="F135" s="79"/>
      <c r="G135" s="5"/>
      <c r="H135" s="80"/>
      <c r="I135" s="5"/>
      <c r="J135" s="5"/>
      <c r="K135" s="5"/>
    </row>
    <row r="136" spans="1:11" ht="12.75">
      <c r="A136" s="8"/>
      <c r="B136" s="91"/>
      <c r="C136" s="5"/>
      <c r="E136" s="5"/>
      <c r="F136" s="79"/>
      <c r="G136" s="5"/>
      <c r="H136" s="80"/>
      <c r="I136" s="5"/>
      <c r="J136" s="5"/>
      <c r="K136" s="5"/>
    </row>
    <row r="137" spans="1:11" ht="12.75">
      <c r="A137" s="3"/>
      <c r="B137" s="27" t="s">
        <v>248</v>
      </c>
      <c r="C137" s="5"/>
      <c r="E137" s="5"/>
      <c r="F137" s="79"/>
      <c r="G137" s="5"/>
      <c r="H137" s="80"/>
      <c r="I137" s="5"/>
      <c r="J137" s="5"/>
      <c r="K137" s="5"/>
    </row>
    <row r="138" spans="1:11" ht="12.75">
      <c r="A138" s="3"/>
      <c r="B138" s="3"/>
      <c r="C138" s="5"/>
      <c r="E138" s="5"/>
      <c r="F138" s="79"/>
      <c r="G138" s="5"/>
      <c r="H138" s="80"/>
      <c r="I138" s="5"/>
      <c r="J138" s="5"/>
      <c r="K138" s="5"/>
    </row>
    <row r="139" spans="1:11" ht="12.75">
      <c r="A139" s="3"/>
      <c r="B139" s="3"/>
      <c r="C139" s="5"/>
      <c r="E139" s="5"/>
      <c r="F139" s="68"/>
      <c r="G139" s="5"/>
      <c r="H139" s="61"/>
      <c r="I139" s="5"/>
      <c r="J139" s="5"/>
      <c r="K139" s="5"/>
    </row>
    <row r="140" spans="1:11" ht="12.75">
      <c r="A140" s="3"/>
      <c r="B140" s="3"/>
      <c r="C140" s="5"/>
      <c r="E140" s="5"/>
      <c r="F140" s="68"/>
      <c r="G140" s="5"/>
      <c r="H140" s="61"/>
      <c r="I140" s="5"/>
      <c r="J140" s="5"/>
      <c r="K140" s="5"/>
    </row>
    <row r="141" spans="1:11" ht="12.75">
      <c r="A141" s="3"/>
      <c r="B141" s="3"/>
      <c r="C141" s="5"/>
      <c r="K141" s="5"/>
    </row>
    <row r="142" spans="1:11" ht="12.75">
      <c r="A142" s="8" t="s">
        <v>91</v>
      </c>
      <c r="B142" s="3"/>
      <c r="C142" s="5"/>
      <c r="K142" s="5"/>
    </row>
    <row r="143" spans="1:11" ht="12.75">
      <c r="A143" s="3"/>
      <c r="B143" s="3"/>
      <c r="C143" s="5"/>
      <c r="K143" s="5"/>
    </row>
    <row r="144" spans="1:11" ht="12.75">
      <c r="A144" s="8" t="s">
        <v>92</v>
      </c>
      <c r="B144" s="8" t="s">
        <v>105</v>
      </c>
      <c r="C144" s="5"/>
      <c r="K144" s="5"/>
    </row>
    <row r="145" spans="1:11" ht="12.75">
      <c r="A145" s="3"/>
      <c r="B145" s="3"/>
      <c r="C145" s="5"/>
      <c r="K145" s="5"/>
    </row>
    <row r="146" spans="1:11" ht="12.75">
      <c r="A146" s="3"/>
      <c r="B146" s="70" t="s">
        <v>291</v>
      </c>
      <c r="C146" s="5"/>
      <c r="K146" s="5"/>
    </row>
    <row r="147" spans="1:11" ht="12.75">
      <c r="A147" s="3"/>
      <c r="B147" s="70" t="s">
        <v>284</v>
      </c>
      <c r="C147" s="5"/>
      <c r="K147" s="5"/>
    </row>
    <row r="148" spans="1:11" ht="12.75">
      <c r="A148" s="3"/>
      <c r="B148" s="70" t="s">
        <v>292</v>
      </c>
      <c r="C148" s="5"/>
      <c r="K148" s="5"/>
    </row>
    <row r="149" spans="1:11" ht="12.75">
      <c r="A149" s="3"/>
      <c r="B149" s="21" t="s">
        <v>293</v>
      </c>
      <c r="C149" s="5"/>
      <c r="K149" s="5"/>
    </row>
    <row r="150" spans="1:11" ht="12.75">
      <c r="A150" s="3"/>
      <c r="C150" s="5"/>
      <c r="K150" s="5"/>
    </row>
    <row r="151" spans="1:11" ht="12.75">
      <c r="A151" s="3"/>
      <c r="B151" s="70" t="s">
        <v>299</v>
      </c>
      <c r="C151" s="5"/>
      <c r="K151" s="5"/>
    </row>
    <row r="152" spans="1:11" ht="12.75">
      <c r="A152" s="3"/>
      <c r="B152" s="70" t="s">
        <v>313</v>
      </c>
      <c r="C152" s="5"/>
      <c r="K152" s="5"/>
    </row>
    <row r="153" spans="1:11" ht="12.75">
      <c r="A153" s="3"/>
      <c r="B153" s="70"/>
      <c r="C153" s="5"/>
      <c r="K153" s="5"/>
    </row>
    <row r="154" spans="1:11" ht="12.75">
      <c r="A154" s="8" t="s">
        <v>106</v>
      </c>
      <c r="B154" s="8" t="s">
        <v>126</v>
      </c>
      <c r="C154" s="5"/>
      <c r="K154" s="5"/>
    </row>
    <row r="155" spans="1:11" ht="12.75">
      <c r="A155" s="3"/>
      <c r="B155" s="3"/>
      <c r="C155" s="5"/>
      <c r="K155" s="5"/>
    </row>
    <row r="156" spans="1:11" ht="12.75">
      <c r="A156" s="3"/>
      <c r="B156" s="70" t="s">
        <v>294</v>
      </c>
      <c r="C156" s="5"/>
      <c r="K156" s="5"/>
    </row>
    <row r="157" spans="1:11" ht="12.75">
      <c r="A157" s="3"/>
      <c r="B157" s="70" t="s">
        <v>285</v>
      </c>
      <c r="C157" s="5"/>
      <c r="K157" s="5"/>
    </row>
    <row r="158" spans="1:11" ht="12.75">
      <c r="A158" s="3"/>
      <c r="B158" s="70" t="s">
        <v>314</v>
      </c>
      <c r="C158" s="5"/>
      <c r="K158" s="5"/>
    </row>
    <row r="159" spans="1:11" ht="12.75">
      <c r="A159" s="3"/>
      <c r="C159" s="5"/>
      <c r="K159" s="5"/>
    </row>
    <row r="160" spans="1:11" ht="12.75">
      <c r="A160" s="3"/>
      <c r="B160" s="70" t="s">
        <v>300</v>
      </c>
      <c r="C160" s="5"/>
      <c r="K160" s="5"/>
    </row>
    <row r="161" spans="1:11" ht="12.75">
      <c r="A161" s="3"/>
      <c r="B161" s="70" t="s">
        <v>286</v>
      </c>
      <c r="C161" s="5"/>
      <c r="K161" s="5"/>
    </row>
    <row r="162" spans="1:11" ht="12.75">
      <c r="A162" s="3"/>
      <c r="C162" s="5"/>
      <c r="K162" s="5"/>
    </row>
    <row r="163" spans="1:11" ht="12.75">
      <c r="A163" s="3"/>
      <c r="B163" s="3"/>
      <c r="C163" s="5"/>
      <c r="K163" s="5"/>
    </row>
    <row r="164" spans="1:11" ht="12.75">
      <c r="A164" s="8" t="s">
        <v>107</v>
      </c>
      <c r="B164" s="8" t="s">
        <v>108</v>
      </c>
      <c r="C164" s="5"/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3" t="s">
        <v>185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8" t="s">
        <v>109</v>
      </c>
      <c r="B168" s="8" t="s">
        <v>172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 t="s">
        <v>174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3" t="s">
        <v>173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8" t="s">
        <v>110</v>
      </c>
      <c r="B173" s="8" t="s">
        <v>58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3"/>
      <c r="F174" s="39" t="s">
        <v>30</v>
      </c>
      <c r="G174" s="17"/>
      <c r="H174" s="39" t="s">
        <v>208</v>
      </c>
      <c r="K174" s="5"/>
    </row>
    <row r="175" spans="1:11" ht="12.75">
      <c r="A175" s="3"/>
      <c r="F175" s="39" t="s">
        <v>132</v>
      </c>
      <c r="G175" s="17"/>
      <c r="H175" s="39" t="s">
        <v>201</v>
      </c>
      <c r="K175" s="5"/>
    </row>
    <row r="176" spans="1:11" ht="12.75">
      <c r="A176" s="3"/>
      <c r="F176" s="29" t="s">
        <v>273</v>
      </c>
      <c r="H176" s="29" t="s">
        <v>273</v>
      </c>
      <c r="K176" s="5"/>
    </row>
    <row r="177" spans="1:11" ht="12.75">
      <c r="A177" s="3"/>
      <c r="F177" s="26" t="s">
        <v>2</v>
      </c>
      <c r="H177" s="26" t="s">
        <v>2</v>
      </c>
      <c r="K177" s="5"/>
    </row>
    <row r="178" spans="1:11" ht="12.75">
      <c r="A178" s="3"/>
      <c r="B178" s="3" t="s">
        <v>33</v>
      </c>
      <c r="F178" s="23">
        <v>2076</v>
      </c>
      <c r="G178" s="9"/>
      <c r="H178" s="23">
        <v>2450</v>
      </c>
      <c r="K178" s="5"/>
    </row>
    <row r="179" spans="1:11" ht="12.75">
      <c r="A179" s="3"/>
      <c r="B179" s="3" t="s">
        <v>18</v>
      </c>
      <c r="F179" s="23">
        <v>-21</v>
      </c>
      <c r="G179" s="9"/>
      <c r="H179" s="23">
        <v>-43</v>
      </c>
      <c r="K179" s="5"/>
    </row>
    <row r="180" spans="1:11" ht="12.75">
      <c r="A180" s="3"/>
      <c r="B180" s="3" t="s">
        <v>289</v>
      </c>
      <c r="F180" s="23">
        <v>273</v>
      </c>
      <c r="G180" s="9"/>
      <c r="H180" s="23">
        <v>273</v>
      </c>
      <c r="K180" s="5"/>
    </row>
    <row r="181" spans="1:11" ht="12.75">
      <c r="A181" s="3"/>
      <c r="B181" s="3" t="s">
        <v>199</v>
      </c>
      <c r="F181" s="23">
        <v>0</v>
      </c>
      <c r="G181" s="9"/>
      <c r="H181" s="23">
        <f>+F181</f>
        <v>0</v>
      </c>
      <c r="K181" s="5"/>
    </row>
    <row r="182" spans="1:11" ht="13.5" thickBot="1">
      <c r="A182" s="3"/>
      <c r="F182" s="24">
        <f>SUM(F178:F181)</f>
        <v>2328</v>
      </c>
      <c r="G182" s="9"/>
      <c r="H182" s="24">
        <f>SUM(H178:H181)</f>
        <v>2680</v>
      </c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70" t="s">
        <v>328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70" t="s">
        <v>329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8" t="s">
        <v>111</v>
      </c>
      <c r="B187" s="8" t="s">
        <v>112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27" t="s">
        <v>274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8" t="s">
        <v>113</v>
      </c>
      <c r="B191" s="8" t="s">
        <v>169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27" t="s">
        <v>275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27" t="s">
        <v>276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8" t="s">
        <v>114</v>
      </c>
      <c r="B196" s="8" t="s">
        <v>115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3"/>
      <c r="B198" s="27" t="s">
        <v>287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8" t="s">
        <v>116</v>
      </c>
      <c r="B200" s="8" t="s">
        <v>117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3"/>
      <c r="C201" s="5"/>
      <c r="D201" s="5"/>
      <c r="E201" s="5"/>
      <c r="F201" s="5"/>
      <c r="G201" s="5"/>
      <c r="H201" s="4" t="s">
        <v>127</v>
      </c>
      <c r="I201" s="5"/>
      <c r="J201" s="5"/>
      <c r="K201" s="5"/>
    </row>
    <row r="202" spans="1:11" ht="12.75">
      <c r="A202" s="3"/>
      <c r="B202" s="2" t="s">
        <v>36</v>
      </c>
      <c r="D202" s="5"/>
      <c r="E202" s="5"/>
      <c r="F202" s="5"/>
      <c r="G202" s="5"/>
      <c r="H202" s="62" t="s">
        <v>268</v>
      </c>
      <c r="I202" s="5"/>
      <c r="J202" s="5"/>
      <c r="K202" s="5"/>
    </row>
    <row r="203" spans="1:11" ht="12.75">
      <c r="A203" s="3"/>
      <c r="D203" s="5"/>
      <c r="E203" s="5"/>
      <c r="F203" s="5"/>
      <c r="G203" s="5"/>
      <c r="H203" s="4" t="s">
        <v>2</v>
      </c>
      <c r="I203" s="5"/>
      <c r="J203" s="5"/>
      <c r="K203" s="5"/>
    </row>
    <row r="204" spans="1:11" ht="12.75">
      <c r="A204" s="3"/>
      <c r="D204" s="5"/>
      <c r="E204" s="5"/>
      <c r="F204" s="5"/>
      <c r="G204" s="5"/>
      <c r="H204" s="30"/>
      <c r="I204" s="5"/>
      <c r="J204" s="5"/>
      <c r="K204" s="5"/>
    </row>
    <row r="205" spans="1:11" ht="12.75">
      <c r="A205" s="3"/>
      <c r="C205" s="2" t="s">
        <v>129</v>
      </c>
      <c r="D205" s="5"/>
      <c r="E205" s="5"/>
      <c r="F205" s="5"/>
      <c r="G205" s="5"/>
      <c r="H205" s="30">
        <v>6250</v>
      </c>
      <c r="I205" s="5"/>
      <c r="J205" s="5"/>
      <c r="K205" s="5"/>
    </row>
    <row r="206" spans="1:11" ht="12.75">
      <c r="A206" s="3"/>
      <c r="C206" s="2" t="s">
        <v>128</v>
      </c>
      <c r="D206" s="5"/>
      <c r="E206" s="5"/>
      <c r="F206" s="5"/>
      <c r="G206" s="5"/>
      <c r="H206" s="63">
        <v>93264</v>
      </c>
      <c r="I206" s="5"/>
      <c r="J206" s="5"/>
      <c r="K206" s="5"/>
    </row>
    <row r="207" spans="1:11" ht="12.75">
      <c r="A207" s="3"/>
      <c r="D207" s="5"/>
      <c r="E207" s="5"/>
      <c r="F207" s="5"/>
      <c r="G207" s="5"/>
      <c r="H207" s="28">
        <f>SUM(H205:H206)</f>
        <v>99514</v>
      </c>
      <c r="I207" s="5"/>
      <c r="J207" s="5"/>
      <c r="K207" s="5"/>
    </row>
    <row r="208" spans="1:11" ht="12.75">
      <c r="A208" s="3"/>
      <c r="B208" s="2" t="s">
        <v>37</v>
      </c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C210" s="2" t="s">
        <v>129</v>
      </c>
      <c r="D210" s="5"/>
      <c r="E210" s="5"/>
      <c r="F210" s="5"/>
      <c r="G210" s="5"/>
      <c r="H210" s="28">
        <v>22101</v>
      </c>
      <c r="I210" s="5"/>
      <c r="J210" s="5"/>
      <c r="K210" s="5"/>
    </row>
    <row r="211" spans="1:11" ht="12.75">
      <c r="A211" s="3"/>
      <c r="C211" s="2" t="s">
        <v>159</v>
      </c>
      <c r="D211" s="5"/>
      <c r="E211" s="5"/>
      <c r="F211" s="5"/>
      <c r="G211" s="5"/>
      <c r="H211" s="63">
        <v>1680</v>
      </c>
      <c r="I211" s="5"/>
      <c r="J211" s="5"/>
      <c r="K211" s="5"/>
    </row>
    <row r="212" spans="1:11" ht="12.75">
      <c r="A212" s="3"/>
      <c r="D212" s="5"/>
      <c r="E212" s="5"/>
      <c r="F212" s="5"/>
      <c r="G212" s="5"/>
      <c r="H212" s="30">
        <f>+H210+H211</f>
        <v>23781</v>
      </c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3.5" thickBot="1">
      <c r="A214" s="3"/>
      <c r="B214" s="3"/>
      <c r="C214" s="5"/>
      <c r="D214" s="5"/>
      <c r="E214" s="5"/>
      <c r="F214" s="5"/>
      <c r="G214" s="5"/>
      <c r="H214" s="64">
        <f>+H207+H212</f>
        <v>123295</v>
      </c>
      <c r="I214" s="5"/>
      <c r="J214" s="5"/>
      <c r="K214" s="5"/>
    </row>
    <row r="215" spans="1:11" ht="13.5" thickTop="1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2" t="s">
        <v>50</v>
      </c>
      <c r="I216" s="5"/>
      <c r="J216" s="5"/>
      <c r="K216" s="5"/>
    </row>
    <row r="217" spans="1:11" ht="12.75">
      <c r="A217" s="3"/>
      <c r="F217" s="28" t="s">
        <v>39</v>
      </c>
      <c r="H217" s="28" t="s">
        <v>171</v>
      </c>
      <c r="J217" s="5"/>
      <c r="K217" s="5"/>
    </row>
    <row r="218" spans="1:11" ht="12.75">
      <c r="A218" s="3"/>
      <c r="F218" s="28" t="s">
        <v>40</v>
      </c>
      <c r="H218" s="28" t="s">
        <v>170</v>
      </c>
      <c r="J218" s="5"/>
      <c r="K218" s="5"/>
    </row>
    <row r="219" spans="1:11" ht="12.75">
      <c r="A219" s="3"/>
      <c r="F219" s="29" t="s">
        <v>41</v>
      </c>
      <c r="H219" s="28" t="s">
        <v>2</v>
      </c>
      <c r="J219" s="5"/>
      <c r="K219" s="5"/>
    </row>
    <row r="220" spans="1:11" ht="13.5" thickBot="1">
      <c r="A220" s="3"/>
      <c r="C220" s="2" t="s">
        <v>38</v>
      </c>
      <c r="F220" s="97">
        <v>10128</v>
      </c>
      <c r="H220" s="99">
        <v>38486</v>
      </c>
      <c r="J220" s="5"/>
      <c r="K220" s="5"/>
    </row>
    <row r="221" spans="1:11" ht="13.5" thickTop="1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8" t="s">
        <v>118</v>
      </c>
      <c r="B222" s="8" t="s">
        <v>119</v>
      </c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27" t="s">
        <v>295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 t="s">
        <v>348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3"/>
      <c r="B226" s="27" t="s">
        <v>349</v>
      </c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3" t="s">
        <v>330</v>
      </c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3"/>
      <c r="B229" s="3" t="s">
        <v>331</v>
      </c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8" t="s">
        <v>120</v>
      </c>
      <c r="B232" s="8" t="s">
        <v>121</v>
      </c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27" t="s">
        <v>288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8" t="s">
        <v>122</v>
      </c>
      <c r="B236" s="8" t="s">
        <v>123</v>
      </c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27" t="s">
        <v>296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8" t="s">
        <v>124</v>
      </c>
      <c r="B240" s="8" t="s">
        <v>125</v>
      </c>
      <c r="C240" s="5"/>
      <c r="D240" s="5"/>
      <c r="G240" s="65"/>
      <c r="J240" s="5"/>
      <c r="K240" s="5"/>
    </row>
    <row r="241" spans="1:11" ht="12.75">
      <c r="A241" s="8"/>
      <c r="B241" s="8"/>
      <c r="C241" s="5"/>
      <c r="D241" s="5"/>
      <c r="E241" s="104" t="s">
        <v>78</v>
      </c>
      <c r="F241" s="104"/>
      <c r="G241" s="65"/>
      <c r="H241" s="104" t="s">
        <v>201</v>
      </c>
      <c r="I241" s="104"/>
      <c r="J241" s="5"/>
      <c r="K241" s="5"/>
    </row>
    <row r="242" spans="1:11" ht="12.75">
      <c r="A242" s="3"/>
      <c r="B242" s="3"/>
      <c r="C242" s="5"/>
      <c r="D242" s="5"/>
      <c r="E242" s="52" t="s">
        <v>268</v>
      </c>
      <c r="F242" s="52" t="s">
        <v>277</v>
      </c>
      <c r="G242" s="52"/>
      <c r="H242" s="52" t="s">
        <v>268</v>
      </c>
      <c r="I242" s="52" t="s">
        <v>277</v>
      </c>
      <c r="J242" s="5"/>
      <c r="K242" s="5"/>
    </row>
    <row r="243" spans="1:11" ht="12.75">
      <c r="A243" s="3"/>
      <c r="B243" s="3"/>
      <c r="C243" s="5"/>
      <c r="D243" s="5"/>
      <c r="E243" s="51" t="s">
        <v>2</v>
      </c>
      <c r="F243" s="51" t="s">
        <v>2</v>
      </c>
      <c r="G243" s="51"/>
      <c r="H243" s="51" t="s">
        <v>2</v>
      </c>
      <c r="I243" s="51" t="s">
        <v>2</v>
      </c>
      <c r="J243" s="5"/>
      <c r="K243" s="5"/>
    </row>
    <row r="244" spans="1:11" ht="12.75">
      <c r="A244" s="3"/>
      <c r="B244" s="3"/>
      <c r="C244" s="5"/>
      <c r="D244" s="5"/>
      <c r="E244" s="4"/>
      <c r="F244" s="4"/>
      <c r="G244" s="5"/>
      <c r="H244" s="5"/>
      <c r="I244" s="5"/>
      <c r="J244" s="5"/>
      <c r="K244" s="5"/>
    </row>
    <row r="245" spans="1:11" ht="12.75">
      <c r="A245" s="3"/>
      <c r="B245" s="3" t="s">
        <v>131</v>
      </c>
      <c r="E245" s="21"/>
      <c r="F245" s="28"/>
      <c r="J245" s="5"/>
      <c r="K245" s="5"/>
    </row>
    <row r="246" spans="1:11" ht="12.75">
      <c r="A246" s="3"/>
      <c r="B246" s="3"/>
      <c r="E246" s="21"/>
      <c r="F246" s="28"/>
      <c r="J246" s="5"/>
      <c r="K246" s="5"/>
    </row>
    <row r="247" spans="1:11" ht="12.75">
      <c r="A247" s="3"/>
      <c r="B247" s="3" t="s">
        <v>70</v>
      </c>
      <c r="E247" s="43">
        <v>2168</v>
      </c>
      <c r="F247" s="43">
        <v>977</v>
      </c>
      <c r="G247" s="17"/>
      <c r="H247" s="43">
        <v>2811</v>
      </c>
      <c r="I247" s="43">
        <v>2118</v>
      </c>
      <c r="J247" s="5"/>
      <c r="K247" s="5"/>
    </row>
    <row r="248" spans="1:9" ht="12" customHeight="1">
      <c r="A248" s="25"/>
      <c r="E248" s="17"/>
      <c r="F248" s="35"/>
      <c r="G248" s="17"/>
      <c r="H248" s="17"/>
      <c r="I248" s="35"/>
    </row>
    <row r="249" spans="1:9" ht="12" customHeight="1">
      <c r="A249" s="25"/>
      <c r="B249" s="2" t="s">
        <v>130</v>
      </c>
      <c r="E249" s="17">
        <v>313496</v>
      </c>
      <c r="F249" s="17">
        <v>313954</v>
      </c>
      <c r="G249" s="17"/>
      <c r="H249" s="17">
        <v>313515</v>
      </c>
      <c r="I249" s="17">
        <v>314047</v>
      </c>
    </row>
    <row r="250" spans="1:9" ht="12" customHeight="1">
      <c r="A250" s="25"/>
      <c r="F250" s="4"/>
      <c r="I250" s="4"/>
    </row>
    <row r="251" spans="1:9" ht="12" customHeight="1" thickBot="1">
      <c r="A251" s="25"/>
      <c r="B251" s="2" t="s">
        <v>181</v>
      </c>
      <c r="E251" s="74">
        <v>0.69</v>
      </c>
      <c r="F251" s="74">
        <v>0.31</v>
      </c>
      <c r="G251" s="17"/>
      <c r="H251" s="74">
        <v>0.9</v>
      </c>
      <c r="I251" s="74">
        <v>0.67</v>
      </c>
    </row>
    <row r="252" spans="1:9" ht="12" customHeight="1" thickTop="1">
      <c r="A252" s="8"/>
      <c r="E252" s="17"/>
      <c r="F252" s="17"/>
      <c r="G252" s="17"/>
      <c r="H252" s="17"/>
      <c r="I252" s="17"/>
    </row>
    <row r="253" spans="1:9" ht="12" customHeight="1">
      <c r="A253" s="25"/>
      <c r="E253" s="17"/>
      <c r="F253" s="35"/>
      <c r="G253" s="17"/>
      <c r="H253" s="17"/>
      <c r="I253" s="35"/>
    </row>
    <row r="254" spans="1:9" ht="12" customHeight="1">
      <c r="A254" s="25"/>
      <c r="B254" s="3" t="s">
        <v>19</v>
      </c>
      <c r="D254" s="10"/>
      <c r="E254" s="39"/>
      <c r="F254" s="39"/>
      <c r="G254" s="30"/>
      <c r="H254" s="39"/>
      <c r="I254" s="39"/>
    </row>
    <row r="255" spans="1:9" ht="12" customHeight="1">
      <c r="A255" s="25"/>
      <c r="E255" s="17"/>
      <c r="F255" s="17"/>
      <c r="G255" s="17"/>
      <c r="H255" s="17"/>
      <c r="I255" s="17"/>
    </row>
    <row r="256" spans="1:2" ht="12" customHeight="1">
      <c r="A256" s="25"/>
      <c r="B256" s="81" t="s">
        <v>257</v>
      </c>
    </row>
    <row r="257" spans="1:2" ht="12" customHeight="1">
      <c r="A257" s="25"/>
      <c r="B257" s="81" t="s">
        <v>259</v>
      </c>
    </row>
    <row r="258" spans="1:2" ht="12" customHeight="1">
      <c r="A258" s="25"/>
      <c r="B258" s="81" t="s">
        <v>258</v>
      </c>
    </row>
    <row r="259" spans="1:2" ht="12" customHeight="1">
      <c r="A259" s="25"/>
      <c r="B259" s="54"/>
    </row>
    <row r="260" spans="1:2" ht="12" customHeight="1">
      <c r="A260" s="25"/>
      <c r="B260" s="54"/>
    </row>
    <row r="261" ht="12" customHeight="1">
      <c r="A261" s="25"/>
    </row>
    <row r="262" ht="12" customHeight="1">
      <c r="A262" s="25"/>
    </row>
    <row r="263" ht="12" customHeight="1">
      <c r="A263" s="8" t="s">
        <v>15</v>
      </c>
    </row>
    <row r="264" ht="12" customHeight="1">
      <c r="A264" s="25"/>
    </row>
    <row r="265" ht="12" customHeight="1">
      <c r="A265" s="25"/>
    </row>
    <row r="266" ht="12" customHeight="1">
      <c r="A266" s="25"/>
    </row>
    <row r="267" ht="12" customHeight="1">
      <c r="A267" s="25"/>
    </row>
    <row r="268" ht="12" customHeight="1">
      <c r="A268" s="25"/>
    </row>
    <row r="269" ht="12" customHeight="1">
      <c r="A269" s="25" t="s">
        <v>25</v>
      </c>
    </row>
    <row r="270" ht="12" customHeight="1">
      <c r="A270" s="8" t="s">
        <v>26</v>
      </c>
    </row>
    <row r="271" ht="12" customHeight="1">
      <c r="A271" s="8" t="s">
        <v>27</v>
      </c>
    </row>
    <row r="272" ht="12" customHeight="1">
      <c r="A272" s="25"/>
    </row>
    <row r="273" ht="12" customHeight="1">
      <c r="A273" s="83" t="s">
        <v>282</v>
      </c>
    </row>
    <row r="274" ht="12" customHeight="1"/>
    <row r="275" ht="12" customHeight="1"/>
    <row r="276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545" ht="12" customHeight="1"/>
    <row r="547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</sheetData>
  <mergeCells count="5">
    <mergeCell ref="H241:I241"/>
    <mergeCell ref="E241:F241"/>
    <mergeCell ref="A1:I1"/>
    <mergeCell ref="A2:I2"/>
    <mergeCell ref="A3:I3"/>
  </mergeCells>
  <printOptions/>
  <pageMargins left="0.75" right="0.34" top="0.48" bottom="0.65" header="0.31" footer="0.5"/>
  <pageSetup horizontalDpi="300" verticalDpi="300" orientation="portrait" paperSize="9" scale="70" r:id="rId1"/>
  <rowBreaks count="3" manualBreakCount="3">
    <brk id="82" max="8" man="1"/>
    <brk id="139" max="8" man="1"/>
    <brk id="199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accounts</cp:lastModifiedBy>
  <cp:lastPrinted>2003-08-21T03:52:34Z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